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135" windowWidth="9075" windowHeight="5520" activeTab="1"/>
  </bookViews>
  <sheets>
    <sheet name="2009 KHG" sheetId="1" r:id="rId1"/>
    <sheet name="2009 nicht gef." sheetId="2" r:id="rId2"/>
    <sheet name="2009 Gesamt" sheetId="3" r:id="rId3"/>
    <sheet name="2009 Disziplinen" sheetId="4" r:id="rId4"/>
    <sheet name="2003 nicht gef. -alt" sheetId="5" state="hidden" r:id="rId5"/>
  </sheets>
  <definedNames/>
  <calcPr fullCalcOnLoad="1"/>
</workbook>
</file>

<file path=xl/sharedStrings.xml><?xml version="1.0" encoding="utf-8"?>
<sst xmlns="http://schemas.openxmlformats.org/spreadsheetml/2006/main" count="204" uniqueCount="79">
  <si>
    <t>Rheinische</t>
  </si>
  <si>
    <t>Kliniken</t>
  </si>
  <si>
    <t xml:space="preserve">           KHG-Betten</t>
  </si>
  <si>
    <t>Betten</t>
  </si>
  <si>
    <t>Plätze</t>
  </si>
  <si>
    <t>insges.</t>
  </si>
  <si>
    <t>Bedburg-Hau</t>
  </si>
  <si>
    <t xml:space="preserve">Bonn </t>
  </si>
  <si>
    <t>Düren</t>
  </si>
  <si>
    <t>Düsseldorf</t>
  </si>
  <si>
    <t>Essen</t>
  </si>
  <si>
    <t>Köln</t>
  </si>
  <si>
    <t>Langenfeld</t>
  </si>
  <si>
    <t>Viersen</t>
  </si>
  <si>
    <t>zusammen:</t>
  </si>
  <si>
    <t>Orth. Viersen</t>
  </si>
  <si>
    <t>insgesamt:</t>
  </si>
  <si>
    <t>med. Reha</t>
  </si>
  <si>
    <t>soz. Reha</t>
  </si>
  <si>
    <t>Pflege</t>
  </si>
  <si>
    <t>insgesamt</t>
  </si>
  <si>
    <t>Forensik</t>
  </si>
  <si>
    <t>Gesamtbetten</t>
  </si>
  <si>
    <t>KHG-Betten</t>
  </si>
  <si>
    <t>nicht-KHG-Betten</t>
  </si>
  <si>
    <t>Disziplin</t>
  </si>
  <si>
    <t>BH</t>
  </si>
  <si>
    <t>BN</t>
  </si>
  <si>
    <t>DN</t>
  </si>
  <si>
    <t>E</t>
  </si>
  <si>
    <t>K</t>
  </si>
  <si>
    <t>LNGF</t>
  </si>
  <si>
    <t>MG</t>
  </si>
  <si>
    <t>VIE</t>
  </si>
  <si>
    <t>Summe</t>
  </si>
  <si>
    <t>Neurologie</t>
  </si>
  <si>
    <t>nicht-KHG-Betten:</t>
  </si>
  <si>
    <t>medizin.</t>
  </si>
  <si>
    <t>Reha</t>
  </si>
  <si>
    <t>Veränderungen</t>
  </si>
  <si>
    <t>soz.</t>
  </si>
  <si>
    <t>Mönchengladbach</t>
  </si>
  <si>
    <t>Anlage 3</t>
  </si>
  <si>
    <t>Anlage 1</t>
  </si>
  <si>
    <t>Anlage 2</t>
  </si>
  <si>
    <t>Anlage 4</t>
  </si>
  <si>
    <t>(vollstationär)</t>
  </si>
  <si>
    <t>(teilstationär)</t>
  </si>
  <si>
    <t>Kinder- und Jugendpsychiatrie</t>
  </si>
  <si>
    <t>D'd.</t>
  </si>
  <si>
    <t>KHG-Betten:</t>
  </si>
  <si>
    <t>KHG-Betten insgesamt:</t>
  </si>
  <si>
    <t>nicht-KHG-Betten insgesamt</t>
  </si>
  <si>
    <t>Insgesamt</t>
  </si>
  <si>
    <t>- 2003 -</t>
  </si>
  <si>
    <t>-2002 -</t>
  </si>
  <si>
    <t>Orthopädie Viersen</t>
  </si>
  <si>
    <t xml:space="preserve">Nicht-geförderter Bereich : Betten-Ist 2002/2003 </t>
  </si>
  <si>
    <t>Kinderneurologisches Zentrum</t>
  </si>
  <si>
    <t>Sprachheilbehandlung</t>
  </si>
  <si>
    <t>Pflegebereich</t>
  </si>
  <si>
    <t>- 2008 -</t>
  </si>
  <si>
    <t xml:space="preserve">( einschließlich realisierbarer Planungen für das Jahr 2009 )  </t>
  </si>
  <si>
    <t>KHG-Bereich: Betten-Ist 2008/2009</t>
  </si>
  <si>
    <t>- 2009 -</t>
  </si>
  <si>
    <t xml:space="preserve">Nicht-geförderter Bereich : Betten-Ist 2008/2009 </t>
  </si>
  <si>
    <t>Jugendhilfe</t>
  </si>
  <si>
    <t>LVR-</t>
  </si>
  <si>
    <t>Bettenzahlen 2008 / 2009 in den LVR-Kliniken</t>
  </si>
  <si>
    <t>Bettenzahlen der LVR-Kliniken für das Jahr 2009</t>
  </si>
  <si>
    <t>Jugend-</t>
  </si>
  <si>
    <t>hilfe</t>
  </si>
  <si>
    <t>- Erwachsene</t>
  </si>
  <si>
    <t>- Jugendhilfe</t>
  </si>
  <si>
    <t>Psychosomatische Medizin</t>
  </si>
  <si>
    <t>Psychiatrie und Psychotherapie</t>
  </si>
  <si>
    <t>medizinische Rehabilitation</t>
  </si>
  <si>
    <t>soziale Rehabilitation</t>
  </si>
  <si>
    <t>Gesamt-Betten/Plätze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</si>
</sst>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\ #,##0;\-&quot;DM&quot;\ #,##0"/>
    <numFmt numFmtId="177" formatCode="&quot;DM&quot;\ #,##0;[Red]\-&quot;DM&quot;\ #,##0"/>
    <numFmt numFmtId="178" formatCode="&quot;DM&quot;\ #,##0.00;\-&quot;DM&quot;\ #,##0.00"/>
    <numFmt numFmtId="179" formatCode="&quot;DM&quot;\ #,##0.00;[Red]\-&quot;DM&quot;\ 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General\ &quot;*)&quot;"/>
    <numFmt numFmtId="187" formatCode="General&quot;**)&quot;"/>
    <numFmt numFmtId="188" formatCode="&quot;(#.##0)&quot;"/>
    <numFmt numFmtId="189" formatCode="&quot;()&quot;"/>
    <numFmt numFmtId="190" formatCode="&quot;(0)&quot;"/>
    <numFmt numFmtId="191" formatCode="&quot;(&quot;#,##0&quot;)&quot;"/>
    <numFmt numFmtId="192" formatCode="0;[Red]0"/>
    <numFmt numFmtId="193" formatCode="0.0%"/>
  </numFmts>
  <fonts count="2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Helv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Helv"/>
      <family val="0"/>
    </font>
    <font>
      <sz val="14"/>
      <name val="Helv"/>
      <family val="0"/>
    </font>
    <font>
      <b/>
      <sz val="10"/>
      <color indexed="10"/>
      <name val="Helv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0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ashed"/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 style="thin"/>
      <bottom style="thin"/>
    </border>
    <border>
      <left style="dashed"/>
      <right style="thin"/>
      <top style="medium"/>
      <bottom style="thin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 style="dashed"/>
      <top style="dashed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medium"/>
      <bottom style="medium"/>
    </border>
    <border>
      <left style="thin"/>
      <right style="dashed"/>
      <top style="medium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medium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dotted"/>
      <right style="dotted"/>
      <top style="medium"/>
      <bottom style="dashed"/>
    </border>
    <border>
      <left style="dashed"/>
      <right style="thin"/>
      <top style="medium"/>
      <bottom style="dashed"/>
    </border>
    <border>
      <left style="dotted"/>
      <right style="dotted"/>
      <top style="medium"/>
      <bottom style="medium"/>
    </border>
    <border>
      <left style="dashed"/>
      <right style="thin"/>
      <top style="medium"/>
      <bottom style="medium"/>
    </border>
    <border>
      <left style="thin"/>
      <right style="dotted"/>
      <top style="medium"/>
      <bottom style="dashed"/>
    </border>
    <border>
      <left style="thin"/>
      <right style="dotted"/>
      <top style="medium"/>
      <bottom style="medium"/>
    </border>
    <border>
      <left style="dashed"/>
      <right style="dashed"/>
      <top style="medium"/>
      <bottom style="medium"/>
    </border>
    <border>
      <left style="dotted"/>
      <right style="dotted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79" fontId="0" fillId="0" borderId="0" applyFont="0" applyFill="0" applyBorder="0" applyAlignment="0" applyProtection="0"/>
    <xf numFmtId="168" fontId="7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20">
      <alignment/>
      <protection/>
    </xf>
    <xf numFmtId="3" fontId="10" fillId="0" borderId="1" xfId="20" applyNumberFormat="1" applyFont="1" applyBorder="1" applyAlignment="1">
      <alignment horizontal="center"/>
      <protection/>
    </xf>
    <xf numFmtId="3" fontId="10" fillId="0" borderId="2" xfId="20" applyNumberFormat="1" applyFont="1" applyBorder="1" applyAlignment="1">
      <alignment horizontal="center"/>
      <protection/>
    </xf>
    <xf numFmtId="191" fontId="7" fillId="0" borderId="1" xfId="20" applyNumberFormat="1" applyBorder="1" applyAlignment="1">
      <alignment horizontal="center"/>
      <protection/>
    </xf>
    <xf numFmtId="191" fontId="7" fillId="0" borderId="2" xfId="20" applyNumberFormat="1" applyBorder="1" applyAlignment="1">
      <alignment horizontal="center"/>
      <protection/>
    </xf>
    <xf numFmtId="3" fontId="7" fillId="0" borderId="1" xfId="20" applyNumberFormat="1" applyBorder="1" applyAlignment="1">
      <alignment horizontal="center"/>
      <protection/>
    </xf>
    <xf numFmtId="3" fontId="7" fillId="0" borderId="2" xfId="20" applyNumberFormat="1" applyBorder="1" applyAlignment="1">
      <alignment horizontal="center"/>
      <protection/>
    </xf>
    <xf numFmtId="191" fontId="7" fillId="0" borderId="0" xfId="20" applyNumberFormat="1" applyAlignment="1">
      <alignment horizont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3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1" fontId="7" fillId="0" borderId="5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20" applyFont="1" applyBorder="1">
      <alignment/>
      <protection/>
    </xf>
    <xf numFmtId="0" fontId="7" fillId="0" borderId="0" xfId="20" applyBorder="1">
      <alignment/>
      <protection/>
    </xf>
    <xf numFmtId="0" fontId="10" fillId="0" borderId="0" xfId="20" applyFont="1" applyBorder="1" applyAlignment="1">
      <alignment horizontal="right"/>
      <protection/>
    </xf>
    <xf numFmtId="0" fontId="7" fillId="0" borderId="26" xfId="20" applyBorder="1">
      <alignment/>
      <protection/>
    </xf>
    <xf numFmtId="0" fontId="7" fillId="0" borderId="26" xfId="20" applyFont="1" applyBorder="1">
      <alignment/>
      <protection/>
    </xf>
    <xf numFmtId="0" fontId="10" fillId="0" borderId="1" xfId="20" applyFont="1" applyBorder="1" applyAlignment="1">
      <alignment horizontal="center"/>
      <protection/>
    </xf>
    <xf numFmtId="0" fontId="10" fillId="0" borderId="2" xfId="20" applyFont="1" applyBorder="1" applyAlignment="1">
      <alignment horizontal="center"/>
      <protection/>
    </xf>
    <xf numFmtId="0" fontId="7" fillId="0" borderId="0" xfId="20" applyFont="1">
      <alignment/>
      <protection/>
    </xf>
    <xf numFmtId="0" fontId="10" fillId="0" borderId="1" xfId="20" applyFont="1" applyBorder="1" applyAlignment="1">
      <alignment horizontal="left"/>
      <protection/>
    </xf>
    <xf numFmtId="0" fontId="13" fillId="0" borderId="1" xfId="20" applyFont="1" applyBorder="1">
      <alignment/>
      <protection/>
    </xf>
    <xf numFmtId="0" fontId="14" fillId="0" borderId="1" xfId="20" applyFont="1" applyBorder="1" applyAlignment="1">
      <alignment horizontal="left"/>
      <protection/>
    </xf>
    <xf numFmtId="0" fontId="14" fillId="0" borderId="1" xfId="20" applyFont="1" applyBorder="1">
      <alignment/>
      <protection/>
    </xf>
    <xf numFmtId="3" fontId="13" fillId="0" borderId="1" xfId="20" applyNumberFormat="1" applyFont="1" applyBorder="1">
      <alignment/>
      <protection/>
    </xf>
    <xf numFmtId="0" fontId="7" fillId="0" borderId="1" xfId="20" applyBorder="1">
      <alignment/>
      <protection/>
    </xf>
    <xf numFmtId="0" fontId="14" fillId="0" borderId="13" xfId="20" applyFont="1" applyBorder="1">
      <alignment/>
      <protection/>
    </xf>
    <xf numFmtId="191" fontId="7" fillId="0" borderId="13" xfId="20" applyNumberFormat="1" applyBorder="1" applyAlignment="1">
      <alignment horizontal="center"/>
      <protection/>
    </xf>
    <xf numFmtId="191" fontId="7" fillId="0" borderId="11" xfId="20" applyNumberFormat="1" applyBorder="1" applyAlignment="1">
      <alignment horizontal="center"/>
      <protection/>
    </xf>
    <xf numFmtId="0" fontId="13" fillId="0" borderId="13" xfId="20" applyFont="1" applyBorder="1">
      <alignment/>
      <protection/>
    </xf>
    <xf numFmtId="3" fontId="7" fillId="0" borderId="11" xfId="20" applyNumberFormat="1" applyBorder="1" applyAlignment="1">
      <alignment horizontal="center"/>
      <protection/>
    </xf>
    <xf numFmtId="3" fontId="10" fillId="0" borderId="13" xfId="20" applyNumberFormat="1" applyFont="1" applyBorder="1" applyAlignment="1">
      <alignment horizontal="center"/>
      <protection/>
    </xf>
    <xf numFmtId="3" fontId="10" fillId="0" borderId="11" xfId="20" applyNumberFormat="1" applyFont="1" applyBorder="1" applyAlignment="1">
      <alignment horizontal="center"/>
      <protection/>
    </xf>
    <xf numFmtId="0" fontId="14" fillId="0" borderId="27" xfId="20" applyFont="1" applyBorder="1">
      <alignment/>
      <protection/>
    </xf>
    <xf numFmtId="191" fontId="7" fillId="0" borderId="27" xfId="20" applyNumberFormat="1" applyBorder="1" applyAlignment="1">
      <alignment horizontal="center"/>
      <protection/>
    </xf>
    <xf numFmtId="191" fontId="7" fillId="0" borderId="28" xfId="20" applyNumberFormat="1" applyBorder="1" applyAlignment="1">
      <alignment horizontal="center"/>
      <protection/>
    </xf>
    <xf numFmtId="0" fontId="15" fillId="2" borderId="29" xfId="20" applyFont="1" applyFill="1" applyBorder="1">
      <alignment/>
      <protection/>
    </xf>
    <xf numFmtId="0" fontId="15" fillId="0" borderId="1" xfId="20" applyFont="1" applyBorder="1" applyAlignment="1">
      <alignment horizontal="left"/>
      <protection/>
    </xf>
    <xf numFmtId="0" fontId="16" fillId="0" borderId="0" xfId="0" applyFont="1" applyAlignment="1">
      <alignment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" fillId="0" borderId="0" xfId="0" applyFont="1" applyAlignment="1">
      <alignment horizontal="right" vertical="top" textRotation="180"/>
    </xf>
    <xf numFmtId="0" fontId="7" fillId="3" borderId="29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10" fillId="3" borderId="16" xfId="0" applyFont="1" applyFill="1" applyBorder="1" applyAlignment="1">
      <alignment horizontal="center"/>
    </xf>
    <xf numFmtId="0" fontId="7" fillId="3" borderId="14" xfId="0" applyFont="1" applyFill="1" applyBorder="1" applyAlignment="1">
      <alignment/>
    </xf>
    <xf numFmtId="0" fontId="10" fillId="3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/>
    </xf>
    <xf numFmtId="0" fontId="10" fillId="3" borderId="37" xfId="0" applyFont="1" applyFill="1" applyBorder="1" applyAlignment="1">
      <alignment horizontal="center"/>
    </xf>
    <xf numFmtId="0" fontId="10" fillId="3" borderId="2" xfId="0" applyFont="1" applyFill="1" applyBorder="1" applyAlignment="1">
      <alignment/>
    </xf>
    <xf numFmtId="0" fontId="10" fillId="3" borderId="28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0" xfId="0" applyFont="1" applyAlignment="1">
      <alignment/>
    </xf>
    <xf numFmtId="0" fontId="10" fillId="3" borderId="11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3" fontId="10" fillId="3" borderId="45" xfId="0" applyNumberFormat="1" applyFont="1" applyFill="1" applyBorder="1" applyAlignment="1">
      <alignment horizontal="center"/>
    </xf>
    <xf numFmtId="0" fontId="7" fillId="0" borderId="48" xfId="20" applyBorder="1">
      <alignment/>
      <protection/>
    </xf>
    <xf numFmtId="191" fontId="7" fillId="0" borderId="48" xfId="20" applyNumberFormat="1" applyBorder="1" applyAlignment="1">
      <alignment horizontal="center"/>
      <protection/>
    </xf>
    <xf numFmtId="3" fontId="10" fillId="2" borderId="48" xfId="20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right" vertical="top" textRotation="180"/>
    </xf>
    <xf numFmtId="0" fontId="0" fillId="0" borderId="0" xfId="0" applyAlignment="1">
      <alignment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3" fontId="13" fillId="0" borderId="13" xfId="20" applyNumberFormat="1" applyFont="1" applyBorder="1">
      <alignment/>
      <protection/>
    </xf>
    <xf numFmtId="0" fontId="8" fillId="0" borderId="0" xfId="0" applyFont="1" applyAlignment="1">
      <alignment horizontal="center" vertical="center" textRotation="180"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0" xfId="20" applyFont="1" applyBorder="1" applyAlignment="1">
      <alignment horizontal="center" vertical="center" textRotation="180"/>
      <protection/>
    </xf>
    <xf numFmtId="0" fontId="8" fillId="0" borderId="0" xfId="0" applyFont="1" applyAlignment="1">
      <alignment horizontal="right" vertical="center" textRotation="180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0" borderId="13" xfId="20" applyFont="1" applyBorder="1">
      <alignment/>
      <protection/>
    </xf>
    <xf numFmtId="3" fontId="10" fillId="0" borderId="11" xfId="20" applyNumberFormat="1" applyFont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20" applyFont="1" applyBorder="1">
      <alignment/>
      <protection/>
    </xf>
    <xf numFmtId="0" fontId="7" fillId="4" borderId="1" xfId="20" applyFill="1" applyBorder="1" applyAlignment="1">
      <alignment horizontal="center"/>
      <protection/>
    </xf>
    <xf numFmtId="3" fontId="10" fillId="4" borderId="1" xfId="20" applyNumberFormat="1" applyFont="1" applyFill="1" applyBorder="1" applyAlignment="1">
      <alignment horizontal="center"/>
      <protection/>
    </xf>
    <xf numFmtId="191" fontId="7" fillId="4" borderId="1" xfId="20" applyNumberFormat="1" applyFont="1" applyFill="1" applyBorder="1" applyAlignment="1">
      <alignment horizontal="center"/>
      <protection/>
    </xf>
    <xf numFmtId="191" fontId="7" fillId="4" borderId="13" xfId="20" applyNumberFormat="1" applyFont="1" applyFill="1" applyBorder="1" applyAlignment="1">
      <alignment horizontal="center"/>
      <protection/>
    </xf>
    <xf numFmtId="3" fontId="10" fillId="4" borderId="27" xfId="20" applyNumberFormat="1" applyFont="1" applyFill="1" applyBorder="1" applyAlignment="1">
      <alignment horizontal="center"/>
      <protection/>
    </xf>
    <xf numFmtId="3" fontId="10" fillId="4" borderId="13" xfId="20" applyNumberFormat="1" applyFont="1" applyFill="1" applyBorder="1" applyAlignment="1">
      <alignment horizontal="center"/>
      <protection/>
    </xf>
    <xf numFmtId="191" fontId="7" fillId="4" borderId="14" xfId="20" applyNumberFormat="1" applyFont="1" applyFill="1" applyBorder="1" applyAlignment="1">
      <alignment horizontal="center"/>
      <protection/>
    </xf>
    <xf numFmtId="3" fontId="10" fillId="4" borderId="14" xfId="20" applyNumberFormat="1" applyFont="1" applyFill="1" applyBorder="1" applyAlignment="1">
      <alignment horizontal="center"/>
      <protection/>
    </xf>
    <xf numFmtId="0" fontId="10" fillId="4" borderId="1" xfId="20" applyFont="1" applyFill="1" applyBorder="1">
      <alignment/>
      <protection/>
    </xf>
    <xf numFmtId="0" fontId="7" fillId="4" borderId="1" xfId="20" applyFont="1" applyFill="1" applyBorder="1">
      <alignment/>
      <protection/>
    </xf>
    <xf numFmtId="0" fontId="7" fillId="4" borderId="14" xfId="20" applyFont="1" applyFill="1" applyBorder="1">
      <alignment/>
      <protection/>
    </xf>
    <xf numFmtId="0" fontId="10" fillId="4" borderId="14" xfId="20" applyFont="1" applyFill="1" applyBorder="1">
      <alignment/>
      <protection/>
    </xf>
    <xf numFmtId="0" fontId="7" fillId="0" borderId="0" xfId="20" applyFont="1" applyBorder="1">
      <alignment/>
      <protection/>
    </xf>
    <xf numFmtId="0" fontId="0" fillId="0" borderId="0" xfId="0" applyFont="1" applyAlignment="1">
      <alignment/>
    </xf>
    <xf numFmtId="0" fontId="10" fillId="0" borderId="0" xfId="20" applyFont="1" applyBorder="1">
      <alignment/>
      <protection/>
    </xf>
    <xf numFmtId="0" fontId="0" fillId="0" borderId="0" xfId="0" applyFont="1" applyAlignment="1">
      <alignment/>
    </xf>
    <xf numFmtId="0" fontId="7" fillId="4" borderId="29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10" fillId="4" borderId="16" xfId="0" applyFont="1" applyFill="1" applyBorder="1" applyAlignment="1">
      <alignment/>
    </xf>
    <xf numFmtId="0" fontId="10" fillId="4" borderId="0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5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7" fillId="4" borderId="14" xfId="0" applyFont="1" applyFill="1" applyBorder="1" applyAlignment="1">
      <alignment/>
    </xf>
    <xf numFmtId="0" fontId="10" fillId="4" borderId="66" xfId="0" applyFont="1" applyFill="1" applyBorder="1" applyAlignment="1">
      <alignment/>
    </xf>
    <xf numFmtId="0" fontId="10" fillId="4" borderId="17" xfId="0" applyFont="1" applyFill="1" applyBorder="1" applyAlignment="1">
      <alignment/>
    </xf>
    <xf numFmtId="0" fontId="10" fillId="4" borderId="25" xfId="0" applyFont="1" applyFill="1" applyBorder="1" applyAlignment="1">
      <alignment/>
    </xf>
    <xf numFmtId="0" fontId="8" fillId="4" borderId="67" xfId="0" applyFont="1" applyFill="1" applyBorder="1" applyAlignment="1">
      <alignment/>
    </xf>
    <xf numFmtId="3" fontId="10" fillId="4" borderId="68" xfId="16" applyNumberFormat="1" applyFont="1" applyFill="1" applyBorder="1" applyAlignment="1">
      <alignment horizontal="center"/>
    </xf>
    <xf numFmtId="3" fontId="10" fillId="4" borderId="69" xfId="16" applyNumberFormat="1" applyFont="1" applyFill="1" applyBorder="1" applyAlignment="1">
      <alignment horizontal="center"/>
    </xf>
    <xf numFmtId="0" fontId="10" fillId="4" borderId="68" xfId="0" applyFont="1" applyFill="1" applyBorder="1" applyAlignment="1">
      <alignment horizontal="center"/>
    </xf>
    <xf numFmtId="0" fontId="10" fillId="4" borderId="70" xfId="0" applyFont="1" applyFill="1" applyBorder="1" applyAlignment="1">
      <alignment horizontal="center"/>
    </xf>
    <xf numFmtId="0" fontId="10" fillId="4" borderId="71" xfId="0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0" fontId="8" fillId="4" borderId="72" xfId="0" applyFont="1" applyFill="1" applyBorder="1" applyAlignment="1">
      <alignment/>
    </xf>
    <xf numFmtId="3" fontId="10" fillId="4" borderId="73" xfId="16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3" fontId="10" fillId="4" borderId="74" xfId="16" applyNumberFormat="1" applyFont="1" applyFill="1" applyBorder="1" applyAlignment="1">
      <alignment horizontal="center"/>
    </xf>
    <xf numFmtId="0" fontId="10" fillId="4" borderId="75" xfId="0" applyFont="1" applyFill="1" applyBorder="1" applyAlignment="1">
      <alignment horizontal="center"/>
    </xf>
    <xf numFmtId="0" fontId="10" fillId="4" borderId="76" xfId="0" applyFont="1" applyFill="1" applyBorder="1" applyAlignment="1">
      <alignment horizontal="center"/>
    </xf>
    <xf numFmtId="3" fontId="10" fillId="4" borderId="76" xfId="0" applyNumberFormat="1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4" borderId="77" xfId="0" applyFont="1" applyFill="1" applyBorder="1" applyAlignment="1">
      <alignment horizontal="center"/>
    </xf>
    <xf numFmtId="0" fontId="10" fillId="4" borderId="2" xfId="0" applyFont="1" applyFill="1" applyBorder="1" applyAlignment="1">
      <alignment/>
    </xf>
    <xf numFmtId="0" fontId="10" fillId="4" borderId="78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79" xfId="0" applyFont="1" applyFill="1" applyBorder="1" applyAlignment="1">
      <alignment horizontal="center"/>
    </xf>
    <xf numFmtId="0" fontId="8" fillId="4" borderId="14" xfId="0" applyFont="1" applyFill="1" applyBorder="1" applyAlignment="1">
      <alignment/>
    </xf>
    <xf numFmtId="0" fontId="10" fillId="4" borderId="80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81" xfId="0" applyFont="1" applyFill="1" applyBorder="1" applyAlignment="1">
      <alignment horizontal="center" vertical="center"/>
    </xf>
    <xf numFmtId="0" fontId="10" fillId="4" borderId="81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82" xfId="0" applyFont="1" applyFill="1" applyBorder="1" applyAlignment="1">
      <alignment horizontal="center" textRotation="90"/>
    </xf>
    <xf numFmtId="0" fontId="10" fillId="4" borderId="17" xfId="0" applyFont="1" applyFill="1" applyBorder="1" applyAlignment="1">
      <alignment horizontal="center" textRotation="90"/>
    </xf>
    <xf numFmtId="0" fontId="10" fillId="4" borderId="16" xfId="0" applyFont="1" applyFill="1" applyBorder="1" applyAlignment="1">
      <alignment horizontal="center" textRotation="90"/>
    </xf>
    <xf numFmtId="0" fontId="10" fillId="4" borderId="0" xfId="0" applyFont="1" applyFill="1" applyBorder="1" applyAlignment="1">
      <alignment horizontal="center" textRotation="90"/>
    </xf>
    <xf numFmtId="0" fontId="10" fillId="4" borderId="83" xfId="0" applyFont="1" applyFill="1" applyBorder="1" applyAlignment="1">
      <alignment horizontal="center" textRotation="90"/>
    </xf>
    <xf numFmtId="0" fontId="10" fillId="4" borderId="84" xfId="0" applyFont="1" applyFill="1" applyBorder="1" applyAlignment="1">
      <alignment horizontal="center" textRotation="90"/>
    </xf>
    <xf numFmtId="0" fontId="10" fillId="4" borderId="85" xfId="0" applyFont="1" applyFill="1" applyBorder="1" applyAlignment="1">
      <alignment horizontal="center" textRotation="90"/>
    </xf>
    <xf numFmtId="0" fontId="10" fillId="4" borderId="26" xfId="0" applyFont="1" applyFill="1" applyBorder="1" applyAlignment="1">
      <alignment horizontal="center" textRotation="90"/>
    </xf>
    <xf numFmtId="0" fontId="10" fillId="4" borderId="18" xfId="0" applyFont="1" applyFill="1" applyBorder="1" applyAlignment="1">
      <alignment horizontal="center" textRotation="90"/>
    </xf>
    <xf numFmtId="0" fontId="10" fillId="4" borderId="66" xfId="0" applyFont="1" applyFill="1" applyBorder="1" applyAlignment="1">
      <alignment horizontal="center" textRotation="90"/>
    </xf>
    <xf numFmtId="0" fontId="10" fillId="4" borderId="86" xfId="0" applyFont="1" applyFill="1" applyBorder="1" applyAlignment="1">
      <alignment horizontal="center" textRotation="90"/>
    </xf>
    <xf numFmtId="0" fontId="10" fillId="4" borderId="50" xfId="0" applyFont="1" applyFill="1" applyBorder="1" applyAlignment="1">
      <alignment horizontal="center" textRotation="90"/>
    </xf>
    <xf numFmtId="3" fontId="10" fillId="4" borderId="41" xfId="0" applyNumberFormat="1" applyFont="1" applyFill="1" applyBorder="1" applyAlignment="1">
      <alignment horizontal="center"/>
    </xf>
    <xf numFmtId="1" fontId="10" fillId="4" borderId="43" xfId="0" applyNumberFormat="1" applyFont="1" applyFill="1" applyBorder="1" applyAlignment="1">
      <alignment horizontal="center"/>
    </xf>
    <xf numFmtId="3" fontId="10" fillId="4" borderId="87" xfId="0" applyNumberFormat="1" applyFont="1" applyFill="1" applyBorder="1" applyAlignment="1">
      <alignment horizontal="center"/>
    </xf>
    <xf numFmtId="3" fontId="10" fillId="4" borderId="47" xfId="0" applyNumberFormat="1" applyFont="1" applyFill="1" applyBorder="1" applyAlignment="1">
      <alignment horizontal="center"/>
    </xf>
    <xf numFmtId="3" fontId="10" fillId="4" borderId="8" xfId="0" applyNumberFormat="1" applyFont="1" applyFill="1" applyBorder="1" applyAlignment="1">
      <alignment horizontal="center"/>
    </xf>
    <xf numFmtId="0" fontId="10" fillId="4" borderId="88" xfId="0" applyFont="1" applyFill="1" applyBorder="1" applyAlignment="1">
      <alignment horizontal="center"/>
    </xf>
    <xf numFmtId="1" fontId="10" fillId="4" borderId="88" xfId="0" applyNumberFormat="1" applyFont="1" applyFill="1" applyBorder="1" applyAlignment="1">
      <alignment horizontal="center"/>
    </xf>
    <xf numFmtId="0" fontId="10" fillId="4" borderId="89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3" fontId="10" fillId="4" borderId="68" xfId="0" applyNumberFormat="1" applyFont="1" applyFill="1" applyBorder="1" applyAlignment="1">
      <alignment horizontal="center"/>
    </xf>
    <xf numFmtId="0" fontId="10" fillId="4" borderId="90" xfId="0" applyFont="1" applyFill="1" applyBorder="1" applyAlignment="1">
      <alignment horizontal="center"/>
    </xf>
    <xf numFmtId="3" fontId="10" fillId="4" borderId="91" xfId="0" applyNumberFormat="1" applyFont="1" applyFill="1" applyBorder="1" applyAlignment="1">
      <alignment horizontal="center"/>
    </xf>
    <xf numFmtId="0" fontId="10" fillId="4" borderId="92" xfId="0" applyFont="1" applyFill="1" applyBorder="1" applyAlignment="1">
      <alignment horizontal="center"/>
    </xf>
    <xf numFmtId="0" fontId="10" fillId="4" borderId="93" xfId="0" applyFont="1" applyFill="1" applyBorder="1" applyAlignment="1">
      <alignment horizontal="center"/>
    </xf>
    <xf numFmtId="3" fontId="10" fillId="4" borderId="75" xfId="0" applyNumberFormat="1" applyFont="1" applyFill="1" applyBorder="1" applyAlignment="1">
      <alignment horizontal="center"/>
    </xf>
    <xf numFmtId="3" fontId="10" fillId="4" borderId="35" xfId="0" applyNumberFormat="1" applyFont="1" applyFill="1" applyBorder="1" applyAlignment="1">
      <alignment horizontal="center"/>
    </xf>
    <xf numFmtId="0" fontId="10" fillId="4" borderId="74" xfId="0" applyFont="1" applyFill="1" applyBorder="1" applyAlignment="1">
      <alignment horizontal="center"/>
    </xf>
    <xf numFmtId="0" fontId="10" fillId="4" borderId="94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4" borderId="95" xfId="0" applyFont="1" applyFill="1" applyBorder="1" applyAlignment="1">
      <alignment horizontal="center"/>
    </xf>
    <xf numFmtId="0" fontId="10" fillId="4" borderId="91" xfId="0" applyFont="1" applyFill="1" applyBorder="1" applyAlignment="1">
      <alignment horizontal="center"/>
    </xf>
    <xf numFmtId="0" fontId="10" fillId="4" borderId="96" xfId="0" applyFont="1" applyFill="1" applyBorder="1" applyAlignment="1">
      <alignment horizontal="center"/>
    </xf>
    <xf numFmtId="0" fontId="10" fillId="4" borderId="97" xfId="0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0" fontId="8" fillId="4" borderId="45" xfId="0" applyFont="1" applyFill="1" applyBorder="1" applyAlignment="1">
      <alignment/>
    </xf>
    <xf numFmtId="0" fontId="10" fillId="4" borderId="98" xfId="0" applyFont="1" applyFill="1" applyBorder="1" applyAlignment="1">
      <alignment horizontal="center"/>
    </xf>
    <xf numFmtId="0" fontId="13" fillId="0" borderId="27" xfId="20" applyFont="1" applyBorder="1">
      <alignment/>
      <protection/>
    </xf>
    <xf numFmtId="3" fontId="10" fillId="0" borderId="27" xfId="20" applyNumberFormat="1" applyFont="1" applyBorder="1" applyAlignment="1">
      <alignment horizontal="center"/>
      <protection/>
    </xf>
    <xf numFmtId="3" fontId="10" fillId="0" borderId="28" xfId="20" applyNumberFormat="1" applyFont="1" applyBorder="1" applyAlignment="1">
      <alignment horizontal="center"/>
      <protection/>
    </xf>
    <xf numFmtId="0" fontId="10" fillId="0" borderId="27" xfId="20" applyFont="1" applyBorder="1">
      <alignment/>
      <protection/>
    </xf>
    <xf numFmtId="3" fontId="10" fillId="0" borderId="28" xfId="20" applyNumberFormat="1" applyFont="1" applyBorder="1" applyAlignment="1">
      <alignment horizontal="center"/>
      <protection/>
    </xf>
    <xf numFmtId="3" fontId="7" fillId="0" borderId="28" xfId="20" applyNumberFormat="1" applyBorder="1" applyAlignment="1">
      <alignment horizontal="center"/>
      <protection/>
    </xf>
    <xf numFmtId="0" fontId="10" fillId="5" borderId="45" xfId="20" applyFont="1" applyFill="1" applyBorder="1" applyAlignment="1">
      <alignment vertical="center"/>
      <protection/>
    </xf>
    <xf numFmtId="3" fontId="10" fillId="5" borderId="45" xfId="20" applyNumberFormat="1" applyFont="1" applyFill="1" applyBorder="1" applyAlignment="1">
      <alignment horizontal="center" vertical="center"/>
      <protection/>
    </xf>
    <xf numFmtId="0" fontId="10" fillId="4" borderId="45" xfId="20" applyFont="1" applyFill="1" applyBorder="1" applyAlignment="1">
      <alignment horizontal="left" vertical="center"/>
      <protection/>
    </xf>
    <xf numFmtId="0" fontId="10" fillId="4" borderId="45" xfId="20" applyFont="1" applyFill="1" applyBorder="1" applyAlignment="1">
      <alignment horizontal="center" vertical="center"/>
      <protection/>
    </xf>
    <xf numFmtId="0" fontId="10" fillId="4" borderId="76" xfId="20" applyFont="1" applyFill="1" applyBorder="1" applyAlignment="1">
      <alignment horizontal="center" vertical="center"/>
      <protection/>
    </xf>
    <xf numFmtId="0" fontId="10" fillId="4" borderId="45" xfId="20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 vertical="top" textRotation="180"/>
    </xf>
    <xf numFmtId="0" fontId="17" fillId="0" borderId="0" xfId="0" applyFont="1" applyAlignment="1">
      <alignment vertical="top"/>
    </xf>
    <xf numFmtId="0" fontId="7" fillId="0" borderId="0" xfId="0" applyFont="1" applyAlignment="1">
      <alignment/>
    </xf>
    <xf numFmtId="0" fontId="22" fillId="0" borderId="26" xfId="20" applyFont="1" applyBorder="1">
      <alignment/>
      <protection/>
    </xf>
    <xf numFmtId="0" fontId="7" fillId="0" borderId="53" xfId="0" applyFont="1" applyFill="1" applyBorder="1" applyAlignment="1">
      <alignment horizontal="center"/>
    </xf>
    <xf numFmtId="3" fontId="10" fillId="0" borderId="13" xfId="20" applyNumberFormat="1" applyFont="1" applyFill="1" applyBorder="1" applyAlignment="1">
      <alignment horizontal="center"/>
      <protection/>
    </xf>
    <xf numFmtId="3" fontId="10" fillId="0" borderId="11" xfId="20" applyNumberFormat="1" applyFont="1" applyFill="1" applyBorder="1" applyAlignment="1">
      <alignment horizontal="center"/>
      <protection/>
    </xf>
    <xf numFmtId="3" fontId="10" fillId="0" borderId="11" xfId="20" applyNumberFormat="1" applyFont="1" applyFill="1" applyBorder="1" applyAlignment="1">
      <alignment horizontal="center"/>
      <protection/>
    </xf>
    <xf numFmtId="191" fontId="7" fillId="0" borderId="2" xfId="20" applyNumberFormat="1" applyFill="1" applyBorder="1" applyAlignment="1" quotePrefix="1">
      <alignment horizontal="center"/>
      <protection/>
    </xf>
    <xf numFmtId="0" fontId="7" fillId="0" borderId="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5" fillId="0" borderId="0" xfId="0" applyFont="1" applyAlignment="1">
      <alignment/>
    </xf>
    <xf numFmtId="0" fontId="7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99" xfId="0" applyFont="1" applyBorder="1" applyAlignment="1">
      <alignment horizontal="center"/>
    </xf>
    <xf numFmtId="0" fontId="13" fillId="0" borderId="1" xfId="20" applyFont="1" applyBorder="1" quotePrefix="1">
      <alignment/>
      <protection/>
    </xf>
    <xf numFmtId="0" fontId="13" fillId="0" borderId="13" xfId="20" applyFont="1" applyBorder="1" quotePrefix="1">
      <alignment/>
      <protection/>
    </xf>
    <xf numFmtId="3" fontId="7" fillId="0" borderId="0" xfId="20" applyNumberFormat="1">
      <alignment/>
      <protection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2" fillId="0" borderId="0" xfId="20" applyFont="1" applyFill="1" applyBorder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 applyBorder="1">
      <alignment/>
      <protection/>
    </xf>
    <xf numFmtId="0" fontId="1" fillId="0" borderId="0" xfId="0" applyFont="1" applyFill="1" applyAlignment="1">
      <alignment horizontal="center" vertical="center"/>
    </xf>
    <xf numFmtId="0" fontId="13" fillId="0" borderId="1" xfId="20" applyFont="1" applyFill="1" applyBorder="1">
      <alignment/>
      <protection/>
    </xf>
    <xf numFmtId="0" fontId="14" fillId="4" borderId="25" xfId="0" applyFont="1" applyFill="1" applyBorder="1" applyAlignment="1">
      <alignment vertical="center"/>
    </xf>
    <xf numFmtId="0" fontId="8" fillId="0" borderId="0" xfId="0" applyFont="1" applyBorder="1" applyAlignment="1">
      <alignment horizontal="right" textRotation="180"/>
    </xf>
    <xf numFmtId="0" fontId="8" fillId="0" borderId="0" xfId="0" applyFont="1" applyAlignment="1">
      <alignment horizontal="right" vertical="top" textRotation="180"/>
    </xf>
    <xf numFmtId="0" fontId="10" fillId="4" borderId="78" xfId="0" applyFont="1" applyFill="1" applyBorder="1" applyAlignment="1">
      <alignment horizontal="center" textRotation="90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 textRotation="180"/>
    </xf>
    <xf numFmtId="0" fontId="8" fillId="4" borderId="100" xfId="0" applyNumberFormat="1" applyFont="1" applyFill="1" applyBorder="1" applyAlignment="1" quotePrefix="1">
      <alignment horizontal="center" vertical="center"/>
    </xf>
    <xf numFmtId="0" fontId="8" fillId="4" borderId="101" xfId="0" applyNumberFormat="1" applyFont="1" applyFill="1" applyBorder="1" applyAlignment="1" quotePrefix="1">
      <alignment horizontal="center" vertical="center"/>
    </xf>
    <xf numFmtId="0" fontId="8" fillId="4" borderId="102" xfId="0" applyNumberFormat="1" applyFont="1" applyFill="1" applyBorder="1" applyAlignment="1" quotePrefix="1">
      <alignment horizontal="center" vertical="center"/>
    </xf>
    <xf numFmtId="0" fontId="7" fillId="4" borderId="103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4" borderId="100" xfId="0" applyFont="1" applyFill="1" applyBorder="1" applyAlignment="1">
      <alignment horizontal="center" vertical="center"/>
    </xf>
    <xf numFmtId="0" fontId="8" fillId="4" borderId="101" xfId="0" applyFont="1" applyFill="1" applyBorder="1" applyAlignment="1">
      <alignment horizontal="center" vertical="center"/>
    </xf>
    <xf numFmtId="0" fontId="8" fillId="4" borderId="102" xfId="0" applyFont="1" applyFill="1" applyBorder="1" applyAlignment="1">
      <alignment horizontal="center" vertical="center"/>
    </xf>
    <xf numFmtId="0" fontId="8" fillId="4" borderId="101" xfId="0" applyNumberFormat="1" applyFont="1" applyFill="1" applyBorder="1" applyAlignment="1">
      <alignment horizontal="center" vertical="center"/>
    </xf>
    <xf numFmtId="0" fontId="8" fillId="4" borderId="102" xfId="0" applyNumberFormat="1" applyFont="1" applyFill="1" applyBorder="1" applyAlignment="1">
      <alignment horizontal="center" vertical="center"/>
    </xf>
    <xf numFmtId="0" fontId="11" fillId="4" borderId="104" xfId="0" applyFont="1" applyFill="1" applyBorder="1" applyAlignment="1">
      <alignment horizontal="center" vertical="center"/>
    </xf>
    <xf numFmtId="0" fontId="7" fillId="4" borderId="105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7" fillId="4" borderId="106" xfId="0" applyFont="1" applyFill="1" applyBorder="1" applyAlignment="1">
      <alignment/>
    </xf>
    <xf numFmtId="0" fontId="8" fillId="4" borderId="103" xfId="0" applyNumberFormat="1" applyFont="1" applyFill="1" applyBorder="1" applyAlignment="1" quotePrefix="1">
      <alignment horizontal="center" vertical="center"/>
    </xf>
    <xf numFmtId="0" fontId="8" fillId="4" borderId="9" xfId="0" applyNumberFormat="1" applyFont="1" applyFill="1" applyBorder="1" applyAlignment="1" quotePrefix="1">
      <alignment horizontal="center" vertical="center"/>
    </xf>
    <xf numFmtId="0" fontId="8" fillId="4" borderId="11" xfId="0" applyNumberFormat="1" applyFont="1" applyFill="1" applyBorder="1" applyAlignment="1" quotePrefix="1">
      <alignment horizontal="center" vertical="center"/>
    </xf>
    <xf numFmtId="0" fontId="8" fillId="4" borderId="10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0" fillId="4" borderId="107" xfId="0" applyFont="1" applyFill="1" applyBorder="1" applyAlignment="1">
      <alignment horizontal="center" vertical="center"/>
    </xf>
    <xf numFmtId="0" fontId="10" fillId="4" borderId="81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right" textRotation="180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0" fillId="4" borderId="108" xfId="0" applyFont="1" applyFill="1" applyBorder="1" applyAlignment="1">
      <alignment horizontal="center" vertical="center"/>
    </xf>
    <xf numFmtId="0" fontId="5" fillId="0" borderId="0" xfId="0" applyFont="1" applyAlignment="1">
      <alignment horizontal="right" textRotation="180"/>
    </xf>
    <xf numFmtId="0" fontId="13" fillId="3" borderId="1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8" fillId="0" borderId="0" xfId="0" applyFont="1" applyBorder="1" applyAlignment="1">
      <alignment horizontal="right" vertical="top" textRotation="180"/>
    </xf>
    <xf numFmtId="0" fontId="17" fillId="0" borderId="0" xfId="0" applyFont="1" applyAlignment="1">
      <alignment vertical="top"/>
    </xf>
    <xf numFmtId="0" fontId="8" fillId="3" borderId="100" xfId="0" applyNumberFormat="1" applyFont="1" applyFill="1" applyBorder="1" applyAlignment="1" quotePrefix="1">
      <alignment horizontal="center" vertical="center"/>
    </xf>
    <xf numFmtId="0" fontId="8" fillId="3" borderId="101" xfId="0" applyNumberFormat="1" applyFont="1" applyFill="1" applyBorder="1" applyAlignment="1" quotePrefix="1">
      <alignment horizontal="center" vertical="center"/>
    </xf>
    <xf numFmtId="0" fontId="8" fillId="3" borderId="102" xfId="0" applyNumberFormat="1" applyFont="1" applyFill="1" applyBorder="1" applyAlignment="1" quotePrefix="1">
      <alignment horizontal="center" vertical="center"/>
    </xf>
    <xf numFmtId="0" fontId="7" fillId="3" borderId="103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8" fillId="3" borderId="100" xfId="0" applyNumberFormat="1" applyFont="1" applyFill="1" applyBorder="1" applyAlignment="1">
      <alignment horizontal="center" vertical="center"/>
    </xf>
    <xf numFmtId="0" fontId="8" fillId="3" borderId="101" xfId="0" applyNumberFormat="1" applyFont="1" applyFill="1" applyBorder="1" applyAlignment="1">
      <alignment horizontal="center" vertical="center"/>
    </xf>
    <xf numFmtId="0" fontId="8" fillId="3" borderId="102" xfId="0" applyNumberFormat="1" applyFont="1" applyFill="1" applyBorder="1" applyAlignment="1">
      <alignment horizontal="center" vertical="center"/>
    </xf>
    <xf numFmtId="0" fontId="11" fillId="3" borderId="79" xfId="0" applyFont="1" applyFill="1" applyBorder="1" applyAlignment="1">
      <alignment horizontal="center" vertical="center"/>
    </xf>
    <xf numFmtId="0" fontId="7" fillId="0" borderId="106" xfId="0" applyFont="1" applyBorder="1" applyAlignment="1">
      <alignment vertical="center"/>
    </xf>
    <xf numFmtId="0" fontId="11" fillId="3" borderId="36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200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7"/>
  <sheetViews>
    <sheetView showGridLines="0" workbookViewId="0" topLeftCell="A7">
      <selection activeCell="C2" sqref="C2"/>
    </sheetView>
  </sheetViews>
  <sheetFormatPr defaultColWidth="11.421875" defaultRowHeight="12.75"/>
  <cols>
    <col min="1" max="1" width="24.140625" style="0" customWidth="1"/>
    <col min="2" max="10" width="8.28125" style="0" customWidth="1"/>
    <col min="11" max="12" width="7.7109375" style="0" customWidth="1"/>
    <col min="13" max="13" width="12.28125" style="0" customWidth="1"/>
  </cols>
  <sheetData>
    <row r="1" ht="12.75" customHeight="1"/>
    <row r="2" spans="1:13" ht="12.75">
      <c r="A2" s="160"/>
      <c r="B2" s="161"/>
      <c r="C2" s="162"/>
      <c r="D2" s="162"/>
      <c r="E2" s="162"/>
      <c r="F2" s="162"/>
      <c r="G2" s="162"/>
      <c r="H2" s="162"/>
      <c r="I2" s="162"/>
      <c r="J2" s="162"/>
      <c r="M2" s="131"/>
    </row>
    <row r="3" spans="1:13" ht="12.75">
      <c r="A3" s="162"/>
      <c r="B3" s="162"/>
      <c r="C3" s="162"/>
      <c r="D3" s="162"/>
      <c r="E3" s="162"/>
      <c r="F3" s="162"/>
      <c r="G3" s="162"/>
      <c r="H3" s="162"/>
      <c r="I3" s="162"/>
      <c r="J3" s="162"/>
      <c r="M3" s="131"/>
    </row>
    <row r="4" spans="8:13" ht="12.75">
      <c r="H4" s="144"/>
      <c r="M4" s="131"/>
    </row>
    <row r="5" spans="1:18" ht="20.25" customHeight="1">
      <c r="A5" s="13" t="s">
        <v>63</v>
      </c>
      <c r="B5" s="14"/>
      <c r="C5" s="13"/>
      <c r="D5" s="14"/>
      <c r="E5" s="14"/>
      <c r="F5" s="14"/>
      <c r="G5" s="14"/>
      <c r="H5" s="14"/>
      <c r="I5" s="296"/>
      <c r="J5" s="297"/>
      <c r="L5" s="3"/>
      <c r="M5" s="131"/>
      <c r="Q5" s="3"/>
      <c r="R5" s="4"/>
    </row>
    <row r="6" spans="1:13" ht="25.5" customHeight="1" thickBot="1">
      <c r="A6" s="14"/>
      <c r="B6" s="14"/>
      <c r="C6" s="15"/>
      <c r="D6" s="14"/>
      <c r="E6" s="14"/>
      <c r="F6" s="14"/>
      <c r="G6" s="14"/>
      <c r="H6" s="14"/>
      <c r="I6" s="14"/>
      <c r="J6" s="14"/>
      <c r="M6" s="131"/>
    </row>
    <row r="7" spans="1:13" ht="19.5" customHeight="1">
      <c r="A7" s="163"/>
      <c r="B7" s="299" t="s">
        <v>61</v>
      </c>
      <c r="C7" s="300"/>
      <c r="D7" s="301"/>
      <c r="E7" s="305" t="s">
        <v>39</v>
      </c>
      <c r="F7" s="306"/>
      <c r="G7" s="307"/>
      <c r="H7" s="299" t="s">
        <v>64</v>
      </c>
      <c r="I7" s="300"/>
      <c r="J7" s="301"/>
      <c r="K7" s="128"/>
      <c r="M7" s="131"/>
    </row>
    <row r="8" spans="1:13" ht="19.5" customHeight="1">
      <c r="A8" s="164" t="s">
        <v>67</v>
      </c>
      <c r="B8" s="302"/>
      <c r="C8" s="303"/>
      <c r="D8" s="304"/>
      <c r="E8" s="302"/>
      <c r="F8" s="303"/>
      <c r="G8" s="304"/>
      <c r="H8" s="302"/>
      <c r="I8" s="303"/>
      <c r="J8" s="304"/>
      <c r="M8" s="131"/>
    </row>
    <row r="9" spans="1:13" ht="19.5" customHeight="1">
      <c r="A9" s="164" t="s">
        <v>1</v>
      </c>
      <c r="B9" s="165" t="s">
        <v>2</v>
      </c>
      <c r="C9" s="166"/>
      <c r="D9" s="167"/>
      <c r="E9" s="168" t="s">
        <v>2</v>
      </c>
      <c r="F9" s="166"/>
      <c r="G9" s="167"/>
      <c r="H9" s="165" t="s">
        <v>2</v>
      </c>
      <c r="I9" s="166"/>
      <c r="J9" s="167"/>
      <c r="K9" s="128"/>
      <c r="M9" s="131"/>
    </row>
    <row r="10" spans="1:13" ht="17.25" customHeight="1">
      <c r="A10" s="169"/>
      <c r="B10" s="170" t="s">
        <v>3</v>
      </c>
      <c r="C10" s="171" t="s">
        <v>4</v>
      </c>
      <c r="D10" s="167" t="s">
        <v>5</v>
      </c>
      <c r="E10" s="170" t="s">
        <v>3</v>
      </c>
      <c r="F10" s="171" t="s">
        <v>4</v>
      </c>
      <c r="G10" s="167" t="s">
        <v>5</v>
      </c>
      <c r="H10" s="170" t="s">
        <v>3</v>
      </c>
      <c r="I10" s="171" t="s">
        <v>4</v>
      </c>
      <c r="J10" s="167" t="s">
        <v>5</v>
      </c>
      <c r="M10" s="131"/>
    </row>
    <row r="11" spans="1:13" ht="9" customHeight="1" thickBot="1">
      <c r="A11" s="172"/>
      <c r="B11" s="173"/>
      <c r="C11" s="174"/>
      <c r="D11" s="175"/>
      <c r="E11" s="173"/>
      <c r="F11" s="174"/>
      <c r="G11" s="175"/>
      <c r="H11" s="173"/>
      <c r="I11" s="174"/>
      <c r="J11" s="175"/>
      <c r="M11" s="131"/>
    </row>
    <row r="12" spans="1:13" ht="21.75" customHeight="1">
      <c r="A12" s="44" t="s">
        <v>6</v>
      </c>
      <c r="B12" s="17">
        <v>305</v>
      </c>
      <c r="C12" s="18">
        <v>66</v>
      </c>
      <c r="D12" s="22">
        <f aca="true" t="shared" si="0" ref="D12:D23">B12+C12</f>
        <v>371</v>
      </c>
      <c r="E12" s="17">
        <f aca="true" t="shared" si="1" ref="E12:E20">H12-B12</f>
        <v>0</v>
      </c>
      <c r="F12" s="18">
        <f aca="true" t="shared" si="2" ref="F12:F20">I12-C12</f>
        <v>0</v>
      </c>
      <c r="G12" s="25">
        <f aca="true" t="shared" si="3" ref="G12:G20">J12-D12</f>
        <v>0</v>
      </c>
      <c r="H12" s="17">
        <v>305</v>
      </c>
      <c r="I12" s="18">
        <v>66</v>
      </c>
      <c r="J12" s="22">
        <f aca="true" t="shared" si="4" ref="J12:J23">H12+I12</f>
        <v>371</v>
      </c>
      <c r="M12" s="131"/>
    </row>
    <row r="13" spans="1:13" ht="21.75" customHeight="1">
      <c r="A13" s="28" t="s">
        <v>7</v>
      </c>
      <c r="B13" s="17">
        <v>715</v>
      </c>
      <c r="C13" s="18">
        <v>104</v>
      </c>
      <c r="D13" s="25">
        <f t="shared" si="0"/>
        <v>819</v>
      </c>
      <c r="E13" s="17">
        <f t="shared" si="1"/>
        <v>0</v>
      </c>
      <c r="F13" s="18">
        <f t="shared" si="2"/>
        <v>0</v>
      </c>
      <c r="G13" s="25">
        <f t="shared" si="3"/>
        <v>0</v>
      </c>
      <c r="H13" s="17">
        <v>715</v>
      </c>
      <c r="I13" s="18">
        <v>104</v>
      </c>
      <c r="J13" s="25">
        <f t="shared" si="4"/>
        <v>819</v>
      </c>
      <c r="M13" s="131"/>
    </row>
    <row r="14" spans="1:13" ht="21.75" customHeight="1">
      <c r="A14" s="28" t="s">
        <v>8</v>
      </c>
      <c r="B14" s="17">
        <v>402</v>
      </c>
      <c r="C14" s="18">
        <v>70</v>
      </c>
      <c r="D14" s="25">
        <f t="shared" si="0"/>
        <v>472</v>
      </c>
      <c r="E14" s="17">
        <f t="shared" si="1"/>
        <v>4</v>
      </c>
      <c r="F14" s="18">
        <f t="shared" si="2"/>
        <v>0</v>
      </c>
      <c r="G14" s="25">
        <f t="shared" si="3"/>
        <v>4</v>
      </c>
      <c r="H14" s="265">
        <v>406</v>
      </c>
      <c r="I14" s="18">
        <v>70</v>
      </c>
      <c r="J14" s="25">
        <f t="shared" si="4"/>
        <v>476</v>
      </c>
      <c r="K14" s="267"/>
      <c r="M14" s="131"/>
    </row>
    <row r="15" spans="1:13" ht="21.75" customHeight="1">
      <c r="A15" s="28" t="s">
        <v>9</v>
      </c>
      <c r="B15" s="17">
        <v>499</v>
      </c>
      <c r="C15" s="18">
        <v>108</v>
      </c>
      <c r="D15" s="25">
        <f t="shared" si="0"/>
        <v>607</v>
      </c>
      <c r="E15" s="17">
        <f t="shared" si="1"/>
        <v>0</v>
      </c>
      <c r="F15" s="18">
        <f t="shared" si="2"/>
        <v>0</v>
      </c>
      <c r="G15" s="25">
        <f t="shared" si="3"/>
        <v>0</v>
      </c>
      <c r="H15" s="17">
        <v>499</v>
      </c>
      <c r="I15" s="18">
        <v>108</v>
      </c>
      <c r="J15" s="25">
        <f t="shared" si="4"/>
        <v>607</v>
      </c>
      <c r="M15" s="131"/>
    </row>
    <row r="16" spans="1:13" ht="21.75" customHeight="1">
      <c r="A16" s="28" t="s">
        <v>10</v>
      </c>
      <c r="B16" s="17">
        <v>223</v>
      </c>
      <c r="C16" s="18">
        <v>77</v>
      </c>
      <c r="D16" s="25">
        <f t="shared" si="0"/>
        <v>300</v>
      </c>
      <c r="E16" s="17">
        <f t="shared" si="1"/>
        <v>0</v>
      </c>
      <c r="F16" s="18">
        <f t="shared" si="2"/>
        <v>0</v>
      </c>
      <c r="G16" s="25">
        <f t="shared" si="3"/>
        <v>0</v>
      </c>
      <c r="H16" s="17">
        <v>223</v>
      </c>
      <c r="I16" s="18">
        <v>77</v>
      </c>
      <c r="J16" s="25">
        <f t="shared" si="4"/>
        <v>300</v>
      </c>
      <c r="M16" s="131"/>
    </row>
    <row r="17" spans="1:13" ht="21.75" customHeight="1">
      <c r="A17" s="28" t="s">
        <v>11</v>
      </c>
      <c r="B17" s="17">
        <v>408</v>
      </c>
      <c r="C17" s="18">
        <v>90</v>
      </c>
      <c r="D17" s="25">
        <f t="shared" si="0"/>
        <v>498</v>
      </c>
      <c r="E17" s="17">
        <f t="shared" si="1"/>
        <v>0</v>
      </c>
      <c r="F17" s="18">
        <f t="shared" si="2"/>
        <v>0</v>
      </c>
      <c r="G17" s="25">
        <f t="shared" si="3"/>
        <v>0</v>
      </c>
      <c r="H17" s="17">
        <v>408</v>
      </c>
      <c r="I17" s="18">
        <v>90</v>
      </c>
      <c r="J17" s="25">
        <f t="shared" si="4"/>
        <v>498</v>
      </c>
      <c r="M17" s="131"/>
    </row>
    <row r="18" spans="1:13" ht="21.75" customHeight="1">
      <c r="A18" s="28" t="s">
        <v>12</v>
      </c>
      <c r="B18" s="17">
        <v>394</v>
      </c>
      <c r="C18" s="18">
        <v>69</v>
      </c>
      <c r="D18" s="25">
        <f t="shared" si="0"/>
        <v>463</v>
      </c>
      <c r="E18" s="17">
        <f t="shared" si="1"/>
        <v>-30</v>
      </c>
      <c r="F18" s="18">
        <f t="shared" si="2"/>
        <v>30</v>
      </c>
      <c r="G18" s="25">
        <f t="shared" si="3"/>
        <v>0</v>
      </c>
      <c r="H18" s="17">
        <v>364</v>
      </c>
      <c r="I18" s="18">
        <v>99</v>
      </c>
      <c r="J18" s="25">
        <f t="shared" si="4"/>
        <v>463</v>
      </c>
      <c r="K18" s="266"/>
      <c r="M18" s="131"/>
    </row>
    <row r="19" spans="1:13" ht="21.75" customHeight="1">
      <c r="A19" s="28" t="s">
        <v>41</v>
      </c>
      <c r="B19" s="17">
        <v>130</v>
      </c>
      <c r="C19" s="18">
        <v>36</v>
      </c>
      <c r="D19" s="25">
        <f t="shared" si="0"/>
        <v>166</v>
      </c>
      <c r="E19" s="17">
        <f t="shared" si="1"/>
        <v>0</v>
      </c>
      <c r="F19" s="18">
        <f t="shared" si="2"/>
        <v>0</v>
      </c>
      <c r="G19" s="25">
        <f t="shared" si="3"/>
        <v>0</v>
      </c>
      <c r="H19" s="17">
        <v>130</v>
      </c>
      <c r="I19" s="18">
        <v>36</v>
      </c>
      <c r="J19" s="25">
        <f t="shared" si="4"/>
        <v>166</v>
      </c>
      <c r="M19" s="131"/>
    </row>
    <row r="20" spans="1:13" ht="21.75" customHeight="1" thickBot="1">
      <c r="A20" s="45" t="s">
        <v>13</v>
      </c>
      <c r="B20" s="33">
        <v>351</v>
      </c>
      <c r="C20" s="34">
        <v>85</v>
      </c>
      <c r="D20" s="46">
        <f t="shared" si="0"/>
        <v>436</v>
      </c>
      <c r="E20" s="17">
        <f t="shared" si="1"/>
        <v>-12</v>
      </c>
      <c r="F20" s="18">
        <f t="shared" si="2"/>
        <v>12</v>
      </c>
      <c r="G20" s="25">
        <f t="shared" si="3"/>
        <v>0</v>
      </c>
      <c r="H20" s="33">
        <v>339</v>
      </c>
      <c r="I20" s="34">
        <v>97</v>
      </c>
      <c r="J20" s="46">
        <f t="shared" si="4"/>
        <v>436</v>
      </c>
      <c r="K20" s="266"/>
      <c r="M20" s="131"/>
    </row>
    <row r="21" spans="1:13" ht="24.75" customHeight="1">
      <c r="A21" s="176" t="s">
        <v>14</v>
      </c>
      <c r="B21" s="177">
        <f>SUM(B12:B20)</f>
        <v>3427</v>
      </c>
      <c r="C21" s="177">
        <f>SUM(C12:C20)</f>
        <v>705</v>
      </c>
      <c r="D21" s="178">
        <f t="shared" si="0"/>
        <v>4132</v>
      </c>
      <c r="E21" s="179">
        <f>SUM(E12:E20)</f>
        <v>-38</v>
      </c>
      <c r="F21" s="180">
        <f>SUM(F12:F20)</f>
        <v>42</v>
      </c>
      <c r="G21" s="181">
        <f>E21+F21</f>
        <v>4</v>
      </c>
      <c r="H21" s="177">
        <f>SUM(H12:H20)</f>
        <v>3389</v>
      </c>
      <c r="I21" s="180">
        <f>SUM(I12:I20)</f>
        <v>747</v>
      </c>
      <c r="J21" s="182">
        <f t="shared" si="4"/>
        <v>4136</v>
      </c>
      <c r="M21" s="131"/>
    </row>
    <row r="22" spans="1:13" ht="21.75" customHeight="1" thickBot="1">
      <c r="A22" s="39" t="s">
        <v>56</v>
      </c>
      <c r="B22" s="33">
        <v>160</v>
      </c>
      <c r="C22" s="34">
        <v>0</v>
      </c>
      <c r="D22" s="43">
        <f t="shared" si="0"/>
        <v>160</v>
      </c>
      <c r="E22" s="17">
        <f>H22-B22</f>
        <v>0</v>
      </c>
      <c r="F22" s="18">
        <f>I22-C22</f>
        <v>0</v>
      </c>
      <c r="G22" s="25">
        <f>J22-D22</f>
        <v>0</v>
      </c>
      <c r="H22" s="33">
        <v>160</v>
      </c>
      <c r="I22" s="34">
        <v>0</v>
      </c>
      <c r="J22" s="43">
        <f t="shared" si="4"/>
        <v>160</v>
      </c>
      <c r="M22" s="131"/>
    </row>
    <row r="23" spans="1:13" ht="24.75" customHeight="1" thickBot="1">
      <c r="A23" s="183" t="s">
        <v>16</v>
      </c>
      <c r="B23" s="184">
        <f>B21+B22</f>
        <v>3587</v>
      </c>
      <c r="C23" s="185">
        <f>C21+C22</f>
        <v>705</v>
      </c>
      <c r="D23" s="186">
        <f t="shared" si="0"/>
        <v>4292</v>
      </c>
      <c r="E23" s="187">
        <f>E21+E22</f>
        <v>-38</v>
      </c>
      <c r="F23" s="185">
        <f>F21+F22</f>
        <v>42</v>
      </c>
      <c r="G23" s="188">
        <f>E23+F23</f>
        <v>4</v>
      </c>
      <c r="H23" s="184">
        <f>H21+H22</f>
        <v>3549</v>
      </c>
      <c r="I23" s="185">
        <f>I21+I22</f>
        <v>747</v>
      </c>
      <c r="J23" s="189">
        <f t="shared" si="4"/>
        <v>4296</v>
      </c>
      <c r="M23" s="298" t="s">
        <v>43</v>
      </c>
    </row>
    <row r="24" ht="12.75">
      <c r="M24" s="297"/>
    </row>
    <row r="25" ht="12.75">
      <c r="M25" s="297"/>
    </row>
    <row r="26" ht="12.75">
      <c r="M26" s="297"/>
    </row>
    <row r="27" ht="12.75">
      <c r="M27" s="297"/>
    </row>
  </sheetData>
  <sheetProtection password="C7A0"/>
  <mergeCells count="5">
    <mergeCell ref="I5:J5"/>
    <mergeCell ref="M23:M27"/>
    <mergeCell ref="B7:D8"/>
    <mergeCell ref="E7:G8"/>
    <mergeCell ref="H7:J8"/>
  </mergeCells>
  <printOptions horizontalCentered="1"/>
  <pageMargins left="0.984251968503937" right="0.7874015748031497" top="0.3937007874015748" bottom="0.984251968503937" header="0.11811023622047245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workbookViewId="0" topLeftCell="A1">
      <selection activeCell="A5" sqref="A5"/>
    </sheetView>
  </sheetViews>
  <sheetFormatPr defaultColWidth="11.421875" defaultRowHeight="12.75"/>
  <cols>
    <col min="1" max="1" width="17.8515625" style="0" customWidth="1"/>
    <col min="2" max="16" width="7.28125" style="0" customWidth="1"/>
    <col min="17" max="17" width="3.421875" style="0" customWidth="1"/>
    <col min="18" max="18" width="5.421875" style="0" customWidth="1"/>
    <col min="19" max="19" width="8.7109375" style="0" customWidth="1"/>
    <col min="20" max="20" width="7.7109375" style="0" customWidth="1"/>
  </cols>
  <sheetData>
    <row r="1" spans="1:16" ht="12.75" customHeight="1">
      <c r="A1" s="14"/>
      <c r="P1" s="81"/>
    </row>
    <row r="2" spans="1:18" ht="12.75">
      <c r="A2" s="14"/>
      <c r="P2" s="81"/>
      <c r="R2" s="129"/>
    </row>
    <row r="3" spans="1:18" ht="12.75">
      <c r="A3" s="14"/>
      <c r="B3" s="146"/>
      <c r="E3" s="144"/>
      <c r="P3" s="81"/>
      <c r="R3" s="129"/>
    </row>
    <row r="4" spans="1:18" ht="12.75">
      <c r="A4" s="14"/>
      <c r="E4" s="144"/>
      <c r="P4" s="81"/>
      <c r="R4" s="129"/>
    </row>
    <row r="5" spans="1:18" ht="20.25" customHeight="1">
      <c r="A5" s="13" t="s">
        <v>65</v>
      </c>
      <c r="F5" s="1"/>
      <c r="L5" s="3"/>
      <c r="M5" s="3"/>
      <c r="N5" s="3"/>
      <c r="O5" s="48"/>
      <c r="P5" s="81"/>
      <c r="R5" s="129"/>
    </row>
    <row r="6" spans="1:18" ht="25.5" customHeight="1" thickBot="1">
      <c r="A6" s="14"/>
      <c r="R6" s="129"/>
    </row>
    <row r="7" spans="1:18" ht="19.5" customHeight="1">
      <c r="A7" s="163"/>
      <c r="B7" s="300" t="s">
        <v>61</v>
      </c>
      <c r="C7" s="300"/>
      <c r="D7" s="300"/>
      <c r="E7" s="300"/>
      <c r="F7" s="301"/>
      <c r="G7" s="308" t="s">
        <v>39</v>
      </c>
      <c r="H7" s="308"/>
      <c r="I7" s="308"/>
      <c r="J7" s="308"/>
      <c r="K7" s="309"/>
      <c r="L7" s="300" t="s">
        <v>64</v>
      </c>
      <c r="M7" s="300"/>
      <c r="N7" s="300"/>
      <c r="O7" s="300"/>
      <c r="P7" s="301"/>
      <c r="Q7" s="145"/>
      <c r="R7" s="129"/>
    </row>
    <row r="8" spans="1:18" ht="19.5" customHeight="1">
      <c r="A8" s="164" t="s">
        <v>67</v>
      </c>
      <c r="B8" s="303"/>
      <c r="C8" s="303"/>
      <c r="D8" s="303"/>
      <c r="E8" s="303"/>
      <c r="F8" s="304"/>
      <c r="G8" s="303"/>
      <c r="H8" s="303"/>
      <c r="I8" s="303"/>
      <c r="J8" s="303"/>
      <c r="K8" s="304"/>
      <c r="L8" s="303"/>
      <c r="M8" s="303"/>
      <c r="N8" s="303"/>
      <c r="O8" s="303"/>
      <c r="P8" s="304"/>
      <c r="Q8" s="145"/>
      <c r="R8" s="129"/>
    </row>
    <row r="9" spans="1:18" ht="18" customHeight="1">
      <c r="A9" s="164" t="s">
        <v>1</v>
      </c>
      <c r="B9" s="166"/>
      <c r="C9" s="190"/>
      <c r="D9" s="190"/>
      <c r="E9" s="191"/>
      <c r="F9" s="192"/>
      <c r="G9" s="166"/>
      <c r="H9" s="166"/>
      <c r="I9" s="166"/>
      <c r="J9" s="191"/>
      <c r="K9" s="193"/>
      <c r="L9" s="166"/>
      <c r="M9" s="190"/>
      <c r="N9" s="190"/>
      <c r="O9" s="191"/>
      <c r="P9" s="192"/>
      <c r="Q9" s="14"/>
      <c r="R9" s="129"/>
    </row>
    <row r="10" spans="1:18" ht="12.75">
      <c r="A10" s="169"/>
      <c r="B10" s="194" t="s">
        <v>37</v>
      </c>
      <c r="C10" s="194" t="s">
        <v>40</v>
      </c>
      <c r="D10" s="194" t="s">
        <v>70</v>
      </c>
      <c r="E10" s="310" t="s">
        <v>19</v>
      </c>
      <c r="F10" s="312" t="s">
        <v>5</v>
      </c>
      <c r="G10" s="194" t="s">
        <v>37</v>
      </c>
      <c r="H10" s="194" t="s">
        <v>40</v>
      </c>
      <c r="I10" s="194" t="s">
        <v>70</v>
      </c>
      <c r="J10" s="310" t="s">
        <v>19</v>
      </c>
      <c r="K10" s="312" t="s">
        <v>5</v>
      </c>
      <c r="L10" s="194" t="s">
        <v>37</v>
      </c>
      <c r="M10" s="194" t="s">
        <v>40</v>
      </c>
      <c r="N10" s="194" t="s">
        <v>70</v>
      </c>
      <c r="O10" s="310" t="s">
        <v>19</v>
      </c>
      <c r="P10" s="312" t="s">
        <v>5</v>
      </c>
      <c r="Q10" s="14"/>
      <c r="R10" s="129"/>
    </row>
    <row r="11" spans="1:18" ht="13.5" thickBot="1">
      <c r="A11" s="172"/>
      <c r="B11" s="195" t="s">
        <v>38</v>
      </c>
      <c r="C11" s="195" t="s">
        <v>38</v>
      </c>
      <c r="D11" s="195" t="s">
        <v>71</v>
      </c>
      <c r="E11" s="311"/>
      <c r="F11" s="292"/>
      <c r="G11" s="195" t="s">
        <v>38</v>
      </c>
      <c r="H11" s="195" t="s">
        <v>38</v>
      </c>
      <c r="I11" s="195" t="s">
        <v>71</v>
      </c>
      <c r="J11" s="311"/>
      <c r="K11" s="292"/>
      <c r="L11" s="195" t="s">
        <v>38</v>
      </c>
      <c r="M11" s="195" t="s">
        <v>38</v>
      </c>
      <c r="N11" s="195" t="s">
        <v>71</v>
      </c>
      <c r="O11" s="311"/>
      <c r="P11" s="292"/>
      <c r="Q11" s="14"/>
      <c r="R11" s="129"/>
    </row>
    <row r="12" spans="1:18" ht="21.75" customHeight="1">
      <c r="A12" s="44" t="s">
        <v>6</v>
      </c>
      <c r="B12" s="21">
        <v>17</v>
      </c>
      <c r="C12" s="18">
        <v>240</v>
      </c>
      <c r="D12" s="18">
        <v>0</v>
      </c>
      <c r="E12" s="18">
        <v>48</v>
      </c>
      <c r="F12" s="196">
        <f aca="true" t="shared" si="0" ref="F12:F21">SUM(B12:E12)</f>
        <v>305</v>
      </c>
      <c r="G12" s="99">
        <f aca="true" t="shared" si="1" ref="G12:G21">L12-B12</f>
        <v>0</v>
      </c>
      <c r="H12" s="18">
        <f aca="true" t="shared" si="2" ref="H12:I21">M12-C12</f>
        <v>-10</v>
      </c>
      <c r="I12" s="18">
        <f t="shared" si="2"/>
        <v>0</v>
      </c>
      <c r="J12" s="124">
        <f aca="true" t="shared" si="3" ref="J12:J21">O12-E12</f>
        <v>0</v>
      </c>
      <c r="K12" s="197">
        <f aca="true" t="shared" si="4" ref="K12:K21">P12-F12</f>
        <v>-10</v>
      </c>
      <c r="L12" s="21">
        <v>17</v>
      </c>
      <c r="M12" s="18">
        <v>230</v>
      </c>
      <c r="N12" s="18">
        <v>0</v>
      </c>
      <c r="O12" s="18">
        <v>48</v>
      </c>
      <c r="P12" s="196">
        <f aca="true" t="shared" si="5" ref="P12:P21">SUM(L12:O12)</f>
        <v>295</v>
      </c>
      <c r="Q12" s="268"/>
      <c r="R12" s="129"/>
    </row>
    <row r="13" spans="1:18" ht="21.75" customHeight="1">
      <c r="A13" s="28" t="s">
        <v>7</v>
      </c>
      <c r="B13" s="18">
        <v>0</v>
      </c>
      <c r="C13" s="18">
        <v>0</v>
      </c>
      <c r="D13" s="18">
        <v>0</v>
      </c>
      <c r="E13" s="18">
        <v>0</v>
      </c>
      <c r="F13" s="196">
        <f t="shared" si="0"/>
        <v>0</v>
      </c>
      <c r="G13" s="99">
        <f t="shared" si="1"/>
        <v>0</v>
      </c>
      <c r="H13" s="18">
        <f t="shared" si="2"/>
        <v>0</v>
      </c>
      <c r="I13" s="18">
        <f t="shared" si="2"/>
        <v>0</v>
      </c>
      <c r="J13" s="125">
        <f t="shared" si="3"/>
        <v>0</v>
      </c>
      <c r="K13" s="198">
        <f t="shared" si="4"/>
        <v>0</v>
      </c>
      <c r="L13" s="18">
        <v>0</v>
      </c>
      <c r="M13" s="18">
        <v>0</v>
      </c>
      <c r="N13" s="18">
        <v>0</v>
      </c>
      <c r="O13" s="18">
        <v>0</v>
      </c>
      <c r="P13" s="196">
        <f t="shared" si="5"/>
        <v>0</v>
      </c>
      <c r="Q13" s="14"/>
      <c r="R13" s="129"/>
    </row>
    <row r="14" spans="1:18" ht="21.75" customHeight="1">
      <c r="A14" s="28" t="s">
        <v>8</v>
      </c>
      <c r="B14" s="18">
        <v>0</v>
      </c>
      <c r="C14" s="18">
        <v>52</v>
      </c>
      <c r="D14" s="18">
        <v>0</v>
      </c>
      <c r="E14" s="18">
        <v>0</v>
      </c>
      <c r="F14" s="196">
        <f t="shared" si="0"/>
        <v>52</v>
      </c>
      <c r="G14" s="99">
        <f t="shared" si="1"/>
        <v>0</v>
      </c>
      <c r="H14" s="18">
        <f t="shared" si="2"/>
        <v>0</v>
      </c>
      <c r="I14" s="18">
        <f t="shared" si="2"/>
        <v>0</v>
      </c>
      <c r="J14" s="125">
        <f t="shared" si="3"/>
        <v>0</v>
      </c>
      <c r="K14" s="198">
        <f t="shared" si="4"/>
        <v>0</v>
      </c>
      <c r="L14" s="18">
        <v>0</v>
      </c>
      <c r="M14" s="18">
        <v>52</v>
      </c>
      <c r="N14" s="18">
        <v>0</v>
      </c>
      <c r="O14" s="18">
        <v>0</v>
      </c>
      <c r="P14" s="196">
        <f t="shared" si="5"/>
        <v>52</v>
      </c>
      <c r="Q14" s="14"/>
      <c r="R14" s="129"/>
    </row>
    <row r="15" spans="1:18" ht="21.75" customHeight="1">
      <c r="A15" s="28" t="s">
        <v>9</v>
      </c>
      <c r="B15" s="18">
        <v>0</v>
      </c>
      <c r="C15" s="18">
        <v>68</v>
      </c>
      <c r="D15" s="18">
        <v>0</v>
      </c>
      <c r="E15" s="18">
        <v>0</v>
      </c>
      <c r="F15" s="196">
        <f t="shared" si="0"/>
        <v>68</v>
      </c>
      <c r="G15" s="99">
        <f t="shared" si="1"/>
        <v>0</v>
      </c>
      <c r="H15" s="18">
        <f t="shared" si="2"/>
        <v>0</v>
      </c>
      <c r="I15" s="18">
        <f t="shared" si="2"/>
        <v>0</v>
      </c>
      <c r="J15" s="125">
        <f t="shared" si="3"/>
        <v>0</v>
      </c>
      <c r="K15" s="198">
        <f t="shared" si="4"/>
        <v>0</v>
      </c>
      <c r="L15" s="18">
        <v>0</v>
      </c>
      <c r="M15" s="18">
        <v>68</v>
      </c>
      <c r="N15" s="18">
        <v>0</v>
      </c>
      <c r="O15" s="18">
        <v>0</v>
      </c>
      <c r="P15" s="196">
        <f t="shared" si="5"/>
        <v>68</v>
      </c>
      <c r="Q15" s="14"/>
      <c r="R15" s="129"/>
    </row>
    <row r="16" spans="1:18" ht="21.75" customHeight="1">
      <c r="A16" s="28" t="s">
        <v>10</v>
      </c>
      <c r="B16" s="18">
        <v>0</v>
      </c>
      <c r="C16" s="18">
        <v>0</v>
      </c>
      <c r="D16" s="18">
        <v>0</v>
      </c>
      <c r="E16" s="18">
        <v>0</v>
      </c>
      <c r="F16" s="196">
        <f t="shared" si="0"/>
        <v>0</v>
      </c>
      <c r="G16" s="99">
        <f t="shared" si="1"/>
        <v>0</v>
      </c>
      <c r="H16" s="18">
        <f t="shared" si="2"/>
        <v>0</v>
      </c>
      <c r="I16" s="18">
        <f t="shared" si="2"/>
        <v>0</v>
      </c>
      <c r="J16" s="125">
        <f t="shared" si="3"/>
        <v>0</v>
      </c>
      <c r="K16" s="198">
        <f t="shared" si="4"/>
        <v>0</v>
      </c>
      <c r="L16" s="18">
        <v>0</v>
      </c>
      <c r="M16" s="18">
        <v>0</v>
      </c>
      <c r="N16" s="18">
        <v>0</v>
      </c>
      <c r="O16" s="18">
        <v>0</v>
      </c>
      <c r="P16" s="196">
        <f t="shared" si="5"/>
        <v>0</v>
      </c>
      <c r="Q16" s="14"/>
      <c r="R16" s="129"/>
    </row>
    <row r="17" spans="1:18" ht="21.75" customHeight="1">
      <c r="A17" s="28" t="s">
        <v>11</v>
      </c>
      <c r="B17" s="18">
        <v>0</v>
      </c>
      <c r="C17" s="18">
        <v>26</v>
      </c>
      <c r="D17" s="18">
        <v>0</v>
      </c>
      <c r="E17" s="18">
        <v>0</v>
      </c>
      <c r="F17" s="196">
        <f t="shared" si="0"/>
        <v>26</v>
      </c>
      <c r="G17" s="99">
        <f t="shared" si="1"/>
        <v>0</v>
      </c>
      <c r="H17" s="18">
        <f t="shared" si="2"/>
        <v>0</v>
      </c>
      <c r="I17" s="18">
        <f t="shared" si="2"/>
        <v>0</v>
      </c>
      <c r="J17" s="125">
        <f t="shared" si="3"/>
        <v>0</v>
      </c>
      <c r="K17" s="198">
        <f t="shared" si="4"/>
        <v>0</v>
      </c>
      <c r="L17" s="18">
        <v>0</v>
      </c>
      <c r="M17" s="18">
        <v>26</v>
      </c>
      <c r="N17" s="18">
        <v>0</v>
      </c>
      <c r="O17" s="18">
        <v>0</v>
      </c>
      <c r="P17" s="196">
        <f t="shared" si="5"/>
        <v>26</v>
      </c>
      <c r="Q17" s="14"/>
      <c r="R17" s="129"/>
    </row>
    <row r="18" spans="1:18" ht="21.75" customHeight="1">
      <c r="A18" s="28" t="s">
        <v>12</v>
      </c>
      <c r="B18" s="18">
        <v>16</v>
      </c>
      <c r="C18" s="18">
        <v>4</v>
      </c>
      <c r="D18" s="18">
        <v>0</v>
      </c>
      <c r="E18" s="18">
        <v>42</v>
      </c>
      <c r="F18" s="196">
        <f t="shared" si="0"/>
        <v>62</v>
      </c>
      <c r="G18" s="99">
        <f t="shared" si="1"/>
        <v>0</v>
      </c>
      <c r="H18" s="18">
        <f t="shared" si="2"/>
        <v>0</v>
      </c>
      <c r="I18" s="18">
        <f t="shared" si="2"/>
        <v>0</v>
      </c>
      <c r="J18" s="125">
        <f t="shared" si="3"/>
        <v>-8</v>
      </c>
      <c r="K18" s="198">
        <f t="shared" si="4"/>
        <v>-8</v>
      </c>
      <c r="L18" s="18">
        <v>16</v>
      </c>
      <c r="M18" s="18">
        <v>4</v>
      </c>
      <c r="N18" s="18">
        <v>0</v>
      </c>
      <c r="O18" s="18">
        <v>34</v>
      </c>
      <c r="P18" s="196">
        <f t="shared" si="5"/>
        <v>54</v>
      </c>
      <c r="Q18" s="268"/>
      <c r="R18" s="129"/>
    </row>
    <row r="19" spans="1:18" ht="21.75" customHeight="1">
      <c r="A19" s="28" t="s">
        <v>41</v>
      </c>
      <c r="B19" s="18">
        <v>0</v>
      </c>
      <c r="C19" s="18">
        <v>42</v>
      </c>
      <c r="D19" s="18">
        <v>0</v>
      </c>
      <c r="E19" s="18">
        <v>0</v>
      </c>
      <c r="F19" s="196">
        <f t="shared" si="0"/>
        <v>42</v>
      </c>
      <c r="G19" s="99">
        <f t="shared" si="1"/>
        <v>0</v>
      </c>
      <c r="H19" s="18">
        <f t="shared" si="2"/>
        <v>0</v>
      </c>
      <c r="I19" s="18">
        <f t="shared" si="2"/>
        <v>0</v>
      </c>
      <c r="J19" s="125">
        <f t="shared" si="3"/>
        <v>0</v>
      </c>
      <c r="K19" s="198">
        <f t="shared" si="4"/>
        <v>0</v>
      </c>
      <c r="L19" s="18">
        <v>0</v>
      </c>
      <c r="M19" s="18">
        <v>42</v>
      </c>
      <c r="N19" s="18">
        <v>0</v>
      </c>
      <c r="O19" s="18">
        <v>0</v>
      </c>
      <c r="P19" s="196">
        <f t="shared" si="5"/>
        <v>42</v>
      </c>
      <c r="Q19" s="14"/>
      <c r="R19" s="129"/>
    </row>
    <row r="20" spans="1:18" ht="21.75" customHeight="1" thickBot="1">
      <c r="A20" s="45" t="s">
        <v>13</v>
      </c>
      <c r="B20" s="18">
        <v>54</v>
      </c>
      <c r="C20" s="18">
        <v>103</v>
      </c>
      <c r="D20" s="18">
        <v>33</v>
      </c>
      <c r="E20" s="18">
        <v>32</v>
      </c>
      <c r="F20" s="196">
        <f t="shared" si="0"/>
        <v>222</v>
      </c>
      <c r="G20" s="99">
        <f t="shared" si="1"/>
        <v>0</v>
      </c>
      <c r="H20" s="18">
        <f t="shared" si="2"/>
        <v>-5</v>
      </c>
      <c r="I20" s="18">
        <f t="shared" si="2"/>
        <v>0</v>
      </c>
      <c r="J20" s="125">
        <f t="shared" si="3"/>
        <v>0</v>
      </c>
      <c r="K20" s="199">
        <f t="shared" si="4"/>
        <v>-5</v>
      </c>
      <c r="L20" s="18">
        <v>54</v>
      </c>
      <c r="M20" s="18">
        <v>98</v>
      </c>
      <c r="N20" s="18">
        <v>33</v>
      </c>
      <c r="O20" s="18">
        <v>32</v>
      </c>
      <c r="P20" s="196">
        <f t="shared" si="5"/>
        <v>217</v>
      </c>
      <c r="Q20" s="268"/>
      <c r="R20" s="129"/>
    </row>
    <row r="21" spans="1:18" ht="24.75" customHeight="1" thickBot="1">
      <c r="A21" s="200" t="s">
        <v>16</v>
      </c>
      <c r="B21" s="185">
        <f>SUM(B12:B20)</f>
        <v>87</v>
      </c>
      <c r="C21" s="185">
        <f>SUM(C12:C20)</f>
        <v>535</v>
      </c>
      <c r="D21" s="185">
        <f>SUM(D12:D20)</f>
        <v>33</v>
      </c>
      <c r="E21" s="185">
        <f>SUM(E12:E20)</f>
        <v>122</v>
      </c>
      <c r="F21" s="189">
        <f t="shared" si="0"/>
        <v>777</v>
      </c>
      <c r="G21" s="185">
        <f t="shared" si="1"/>
        <v>0</v>
      </c>
      <c r="H21" s="185">
        <f t="shared" si="2"/>
        <v>-15</v>
      </c>
      <c r="I21" s="185">
        <f t="shared" si="2"/>
        <v>0</v>
      </c>
      <c r="J21" s="201">
        <f t="shared" si="3"/>
        <v>-8</v>
      </c>
      <c r="K21" s="202">
        <f t="shared" si="4"/>
        <v>-23</v>
      </c>
      <c r="L21" s="185">
        <f>SUM(L12:L20)</f>
        <v>87</v>
      </c>
      <c r="M21" s="185">
        <f>SUM(M12:M20)</f>
        <v>520</v>
      </c>
      <c r="N21" s="185">
        <f>SUM(N12:N20)</f>
        <v>33</v>
      </c>
      <c r="O21" s="185">
        <f>SUM(O12:O20)</f>
        <v>114</v>
      </c>
      <c r="P21" s="189">
        <f t="shared" si="5"/>
        <v>754</v>
      </c>
      <c r="Q21" s="14"/>
      <c r="R21" s="129"/>
    </row>
    <row r="22" spans="1:18" ht="21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29"/>
    </row>
    <row r="23" spans="1:18" ht="24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93" t="s">
        <v>44</v>
      </c>
    </row>
    <row r="24" spans="1:18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97"/>
    </row>
    <row r="25" spans="1:18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97"/>
    </row>
    <row r="26" spans="1:18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58"/>
      <c r="P26" s="256"/>
      <c r="Q26" s="256"/>
      <c r="R26" s="297"/>
    </row>
    <row r="27" spans="1:18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04"/>
      <c r="N27" s="104"/>
      <c r="O27" s="258"/>
      <c r="P27" s="256"/>
      <c r="Q27" s="256"/>
      <c r="R27" s="297"/>
    </row>
    <row r="28" spans="1:18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58"/>
      <c r="P28" s="256"/>
      <c r="Q28" s="256"/>
      <c r="R28" s="129"/>
    </row>
    <row r="29" spans="1:18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58"/>
      <c r="P29" s="256"/>
      <c r="Q29" s="256"/>
      <c r="R29" s="129"/>
    </row>
    <row r="30" spans="1:18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58"/>
      <c r="P30" s="257"/>
      <c r="Q30" s="257"/>
      <c r="R30" s="129"/>
    </row>
    <row r="37" spans="1:18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</sheetData>
  <sheetProtection password="C7A0"/>
  <mergeCells count="10">
    <mergeCell ref="P10:P11"/>
    <mergeCell ref="L7:P8"/>
    <mergeCell ref="O10:O11"/>
    <mergeCell ref="R23:R27"/>
    <mergeCell ref="B7:F8"/>
    <mergeCell ref="G7:K8"/>
    <mergeCell ref="E10:E11"/>
    <mergeCell ref="F10:F11"/>
    <mergeCell ref="K10:K11"/>
    <mergeCell ref="J10:J11"/>
  </mergeCells>
  <printOptions horizontalCentered="1"/>
  <pageMargins left="0.5905511811023623" right="0.5905511811023623" top="0.3937007874015748" bottom="0.984251968503937" header="0.11811023622047245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showGridLines="0" workbookViewId="0" topLeftCell="A16">
      <selection activeCell="F24" sqref="F24"/>
    </sheetView>
  </sheetViews>
  <sheetFormatPr defaultColWidth="11.421875" defaultRowHeight="12.75"/>
  <cols>
    <col min="1" max="1" width="18.7109375" style="0" customWidth="1"/>
    <col min="2" max="10" width="5.28125" style="0" customWidth="1"/>
    <col min="11" max="11" width="6.28125" style="0" customWidth="1"/>
    <col min="12" max="20" width="5.28125" style="0" customWidth="1"/>
    <col min="21" max="21" width="6.421875" style="0" customWidth="1"/>
    <col min="22" max="30" width="5.28125" style="0" customWidth="1"/>
    <col min="31" max="31" width="6.421875" style="0" customWidth="1"/>
    <col min="32" max="32" width="3.28125" style="0" customWidth="1"/>
    <col min="33" max="33" width="7.28125" style="0" customWidth="1"/>
    <col min="34" max="34" width="8.421875" style="0" customWidth="1"/>
  </cols>
  <sheetData>
    <row r="1" spans="1:33" ht="12.75" customHeight="1">
      <c r="A1" s="144"/>
      <c r="G1" s="128"/>
      <c r="H1" s="128"/>
      <c r="AD1" s="115"/>
      <c r="AE1" s="294"/>
      <c r="AG1" s="127"/>
    </row>
    <row r="2" spans="1:33" ht="12.75">
      <c r="A2" s="144"/>
      <c r="AD2" s="116"/>
      <c r="AE2" s="294"/>
      <c r="AG2" s="127"/>
    </row>
    <row r="3" spans="2:33" ht="12.75">
      <c r="B3" s="146"/>
      <c r="L3" s="272"/>
      <c r="M3" s="273"/>
      <c r="N3" s="274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D3" s="116"/>
      <c r="AE3" s="294"/>
      <c r="AG3" s="127"/>
    </row>
    <row r="4" spans="12:33" ht="12.75">
      <c r="L4" s="272"/>
      <c r="M4" s="272"/>
      <c r="N4" s="274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D4" s="116"/>
      <c r="AE4" s="294"/>
      <c r="AG4" s="127"/>
    </row>
    <row r="5" spans="1:33" ht="20.25" customHeight="1">
      <c r="A5" s="13" t="s">
        <v>68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275"/>
      <c r="M5" s="276"/>
      <c r="N5" s="277"/>
      <c r="O5" s="276"/>
      <c r="P5" s="278"/>
      <c r="Q5" s="278"/>
      <c r="R5" s="278"/>
      <c r="S5" s="278"/>
      <c r="T5" s="278"/>
      <c r="U5" s="278"/>
      <c r="V5" s="272"/>
      <c r="W5" s="276"/>
      <c r="X5" s="276"/>
      <c r="Y5" s="276"/>
      <c r="Z5" s="279"/>
      <c r="AA5" s="15"/>
      <c r="AB5" s="15"/>
      <c r="AC5" s="47"/>
      <c r="AD5" s="116"/>
      <c r="AE5" s="294"/>
      <c r="AG5" s="127"/>
    </row>
    <row r="6" spans="1:33" ht="25.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G6" s="127"/>
    </row>
    <row r="7" spans="1:33" ht="19.5" customHeight="1">
      <c r="A7" s="163"/>
      <c r="B7" s="299" t="s">
        <v>61</v>
      </c>
      <c r="C7" s="300"/>
      <c r="D7" s="300"/>
      <c r="E7" s="300"/>
      <c r="F7" s="300"/>
      <c r="G7" s="300"/>
      <c r="H7" s="300"/>
      <c r="I7" s="300"/>
      <c r="J7" s="300"/>
      <c r="K7" s="301"/>
      <c r="L7" s="305" t="s">
        <v>39</v>
      </c>
      <c r="M7" s="306"/>
      <c r="N7" s="306"/>
      <c r="O7" s="306"/>
      <c r="P7" s="306"/>
      <c r="Q7" s="306"/>
      <c r="R7" s="306"/>
      <c r="S7" s="306"/>
      <c r="T7" s="306"/>
      <c r="U7" s="307"/>
      <c r="V7" s="299" t="s">
        <v>64</v>
      </c>
      <c r="W7" s="300"/>
      <c r="X7" s="300"/>
      <c r="Y7" s="300"/>
      <c r="Z7" s="300"/>
      <c r="AA7" s="300"/>
      <c r="AB7" s="300"/>
      <c r="AC7" s="300"/>
      <c r="AD7" s="300"/>
      <c r="AE7" s="301"/>
      <c r="AG7" s="127"/>
    </row>
    <row r="8" spans="1:33" ht="19.5" customHeight="1">
      <c r="A8" s="164" t="s">
        <v>67</v>
      </c>
      <c r="B8" s="314"/>
      <c r="C8" s="315"/>
      <c r="D8" s="315"/>
      <c r="E8" s="315"/>
      <c r="F8" s="315"/>
      <c r="G8" s="315"/>
      <c r="H8" s="315"/>
      <c r="I8" s="315"/>
      <c r="J8" s="315"/>
      <c r="K8" s="316"/>
      <c r="L8" s="317"/>
      <c r="M8" s="318"/>
      <c r="N8" s="318"/>
      <c r="O8" s="318"/>
      <c r="P8" s="318"/>
      <c r="Q8" s="318"/>
      <c r="R8" s="318"/>
      <c r="S8" s="318"/>
      <c r="T8" s="318"/>
      <c r="U8" s="319"/>
      <c r="V8" s="314"/>
      <c r="W8" s="315"/>
      <c r="X8" s="315"/>
      <c r="Y8" s="315"/>
      <c r="Z8" s="315"/>
      <c r="AA8" s="315"/>
      <c r="AB8" s="315"/>
      <c r="AC8" s="315"/>
      <c r="AD8" s="315"/>
      <c r="AE8" s="316"/>
      <c r="AG8" s="127"/>
    </row>
    <row r="9" spans="1:33" ht="22.5" customHeight="1">
      <c r="A9" s="164" t="s">
        <v>1</v>
      </c>
      <c r="B9" s="326" t="s">
        <v>23</v>
      </c>
      <c r="C9" s="321"/>
      <c r="D9" s="322"/>
      <c r="E9" s="203"/>
      <c r="F9" s="204" t="s">
        <v>24</v>
      </c>
      <c r="G9" s="204"/>
      <c r="H9" s="204"/>
      <c r="I9" s="204"/>
      <c r="J9" s="205"/>
      <c r="K9" s="295" t="s">
        <v>22</v>
      </c>
      <c r="L9" s="326" t="s">
        <v>23</v>
      </c>
      <c r="M9" s="321"/>
      <c r="N9" s="322"/>
      <c r="O9" s="203"/>
      <c r="P9" s="204" t="s">
        <v>24</v>
      </c>
      <c r="Q9" s="204"/>
      <c r="R9" s="204"/>
      <c r="S9" s="204"/>
      <c r="T9" s="205"/>
      <c r="U9" s="295" t="s">
        <v>22</v>
      </c>
      <c r="V9" s="326" t="s">
        <v>23</v>
      </c>
      <c r="W9" s="321"/>
      <c r="X9" s="322"/>
      <c r="Y9" s="320" t="s">
        <v>24</v>
      </c>
      <c r="Z9" s="321"/>
      <c r="AA9" s="321"/>
      <c r="AB9" s="321"/>
      <c r="AC9" s="321"/>
      <c r="AD9" s="322"/>
      <c r="AE9" s="295" t="s">
        <v>22</v>
      </c>
      <c r="AG9" s="127"/>
    </row>
    <row r="10" spans="1:33" ht="70.5" customHeight="1" thickBot="1">
      <c r="A10" s="169"/>
      <c r="B10" s="206" t="s">
        <v>3</v>
      </c>
      <c r="C10" s="207" t="s">
        <v>4</v>
      </c>
      <c r="D10" s="208" t="s">
        <v>20</v>
      </c>
      <c r="E10" s="209" t="s">
        <v>21</v>
      </c>
      <c r="F10" s="210" t="s">
        <v>17</v>
      </c>
      <c r="G10" s="211" t="s">
        <v>18</v>
      </c>
      <c r="H10" s="211" t="s">
        <v>66</v>
      </c>
      <c r="I10" s="208" t="s">
        <v>19</v>
      </c>
      <c r="J10" s="209" t="s">
        <v>53</v>
      </c>
      <c r="K10" s="313"/>
      <c r="L10" s="206" t="s">
        <v>3</v>
      </c>
      <c r="M10" s="207" t="s">
        <v>4</v>
      </c>
      <c r="N10" s="207" t="s">
        <v>20</v>
      </c>
      <c r="O10" s="212" t="s">
        <v>21</v>
      </c>
      <c r="P10" s="213" t="s">
        <v>17</v>
      </c>
      <c r="Q10" s="214" t="s">
        <v>18</v>
      </c>
      <c r="R10" s="214" t="s">
        <v>66</v>
      </c>
      <c r="S10" s="207" t="s">
        <v>19</v>
      </c>
      <c r="T10" s="213" t="s">
        <v>53</v>
      </c>
      <c r="U10" s="313"/>
      <c r="V10" s="215" t="s">
        <v>3</v>
      </c>
      <c r="W10" s="207" t="s">
        <v>4</v>
      </c>
      <c r="X10" s="208" t="s">
        <v>20</v>
      </c>
      <c r="Y10" s="209" t="s">
        <v>21</v>
      </c>
      <c r="Z10" s="216" t="s">
        <v>17</v>
      </c>
      <c r="AA10" s="216" t="s">
        <v>18</v>
      </c>
      <c r="AB10" s="213" t="s">
        <v>66</v>
      </c>
      <c r="AC10" s="217" t="s">
        <v>19</v>
      </c>
      <c r="AD10" s="213" t="s">
        <v>53</v>
      </c>
      <c r="AE10" s="313"/>
      <c r="AG10" s="127"/>
    </row>
    <row r="11" spans="1:31" ht="24.75" customHeight="1">
      <c r="A11" s="16" t="s">
        <v>6</v>
      </c>
      <c r="B11" s="17">
        <f>'2009 KHG'!B12</f>
        <v>305</v>
      </c>
      <c r="C11" s="18">
        <f>'2009 KHG'!C12</f>
        <v>66</v>
      </c>
      <c r="D11" s="19">
        <f aca="true" t="shared" si="0" ref="D11:D19">SUM(B11:C11)</f>
        <v>371</v>
      </c>
      <c r="E11" s="139">
        <v>344</v>
      </c>
      <c r="F11" s="20">
        <f>'2009 nicht gef.'!B12</f>
        <v>17</v>
      </c>
      <c r="G11" s="20">
        <f>'2009 nicht gef.'!C12</f>
        <v>240</v>
      </c>
      <c r="H11" s="20">
        <f>'2009 nicht gef.'!D12</f>
        <v>0</v>
      </c>
      <c r="I11" s="20">
        <f>'2009 nicht gef.'!E12</f>
        <v>48</v>
      </c>
      <c r="J11" s="77">
        <f>SUM(E11:I11)</f>
        <v>649</v>
      </c>
      <c r="K11" s="222">
        <f>D11+J11</f>
        <v>1020</v>
      </c>
      <c r="L11" s="17">
        <f aca="true" t="shared" si="1" ref="L11:U11">V11-B11</f>
        <v>0</v>
      </c>
      <c r="M11" s="18">
        <f t="shared" si="1"/>
        <v>0</v>
      </c>
      <c r="N11" s="27">
        <f t="shared" si="1"/>
        <v>0</v>
      </c>
      <c r="O11" s="141">
        <f t="shared" si="1"/>
        <v>0</v>
      </c>
      <c r="P11" s="23">
        <f t="shared" si="1"/>
        <v>0</v>
      </c>
      <c r="Q11" s="24">
        <f t="shared" si="1"/>
        <v>-10</v>
      </c>
      <c r="R11" s="24">
        <f t="shared" si="1"/>
        <v>0</v>
      </c>
      <c r="S11" s="18">
        <f t="shared" si="1"/>
        <v>0</v>
      </c>
      <c r="T11" s="19">
        <f t="shared" si="1"/>
        <v>-10</v>
      </c>
      <c r="U11" s="196">
        <f t="shared" si="1"/>
        <v>-10</v>
      </c>
      <c r="V11" s="17">
        <f>'2009 KHG'!H12</f>
        <v>305</v>
      </c>
      <c r="W11" s="120">
        <f>'2009 KHG'!I12</f>
        <v>66</v>
      </c>
      <c r="X11" s="19">
        <f aca="true" t="shared" si="2" ref="X11:X19">V11+W11</f>
        <v>371</v>
      </c>
      <c r="Y11" s="260">
        <v>344</v>
      </c>
      <c r="Z11" s="133">
        <f>'2009 nicht gef.'!L12</f>
        <v>17</v>
      </c>
      <c r="AA11" s="121">
        <f>'2009 nicht gef.'!M12</f>
        <v>230</v>
      </c>
      <c r="AB11" s="121">
        <f>'2009 nicht gef.'!N12</f>
        <v>0</v>
      </c>
      <c r="AC11" s="120">
        <f>'2009 nicht gef.'!O12</f>
        <v>48</v>
      </c>
      <c r="AD11" s="27">
        <f>SUM(Y11:AC11)</f>
        <v>639</v>
      </c>
      <c r="AE11" s="218">
        <f>X11+AD11</f>
        <v>1010</v>
      </c>
    </row>
    <row r="12" spans="1:33" ht="24.75" customHeight="1">
      <c r="A12" s="28" t="s">
        <v>7</v>
      </c>
      <c r="B12" s="17">
        <f>'2009 KHG'!B13</f>
        <v>715</v>
      </c>
      <c r="C12" s="18">
        <f>'2009 KHG'!C13</f>
        <v>104</v>
      </c>
      <c r="D12" s="27">
        <f t="shared" si="0"/>
        <v>819</v>
      </c>
      <c r="E12" s="137">
        <v>15</v>
      </c>
      <c r="F12" s="33">
        <f>'2009 nicht gef.'!B13</f>
        <v>0</v>
      </c>
      <c r="G12" s="33">
        <f>'2009 nicht gef.'!C13</f>
        <v>0</v>
      </c>
      <c r="H12" s="33">
        <f>'2009 nicht gef.'!D13</f>
        <v>0</v>
      </c>
      <c r="I12" s="33">
        <f>'2009 nicht gef.'!E13</f>
        <v>0</v>
      </c>
      <c r="J12" s="78">
        <f aca="true" t="shared" si="3" ref="J12:J22">SUM(E12:I12)</f>
        <v>15</v>
      </c>
      <c r="K12" s="223">
        <f aca="true" t="shared" si="4" ref="K12:K22">D12+J12</f>
        <v>834</v>
      </c>
      <c r="L12" s="17">
        <f aca="true" t="shared" si="5" ref="L12:N19">V12-B12</f>
        <v>0</v>
      </c>
      <c r="M12" s="18">
        <f t="shared" si="5"/>
        <v>0</v>
      </c>
      <c r="N12" s="27">
        <f t="shared" si="5"/>
        <v>0</v>
      </c>
      <c r="O12" s="141">
        <f aca="true" t="shared" si="6" ref="O12:O22">Y12-E12</f>
        <v>0</v>
      </c>
      <c r="P12" s="23">
        <f aca="true" t="shared" si="7" ref="P12:U19">Z12-F12</f>
        <v>0</v>
      </c>
      <c r="Q12" s="24">
        <f t="shared" si="7"/>
        <v>0</v>
      </c>
      <c r="R12" s="24">
        <f t="shared" si="7"/>
        <v>0</v>
      </c>
      <c r="S12" s="18">
        <f t="shared" si="7"/>
        <v>0</v>
      </c>
      <c r="T12" s="27">
        <f t="shared" si="7"/>
        <v>0</v>
      </c>
      <c r="U12" s="196">
        <f t="shared" si="7"/>
        <v>0</v>
      </c>
      <c r="V12" s="17">
        <f>'2009 KHG'!H13</f>
        <v>715</v>
      </c>
      <c r="W12" s="26">
        <f>'2009 KHG'!I13</f>
        <v>104</v>
      </c>
      <c r="X12" s="27">
        <f t="shared" si="2"/>
        <v>819</v>
      </c>
      <c r="Y12" s="137">
        <v>15</v>
      </c>
      <c r="Z12" s="134">
        <f>'2009 nicht gef.'!L13</f>
        <v>0</v>
      </c>
      <c r="AA12" s="119">
        <f>'2009 nicht gef.'!M13</f>
        <v>0</v>
      </c>
      <c r="AB12" s="119">
        <f>'2009 nicht gef.'!N13</f>
        <v>0</v>
      </c>
      <c r="AC12" s="99">
        <f>'2009 nicht gef.'!O13</f>
        <v>0</v>
      </c>
      <c r="AD12" s="27">
        <f aca="true" t="shared" si="8" ref="AD12:AD22">SUM(Y12:AC12)</f>
        <v>15</v>
      </c>
      <c r="AE12" s="198">
        <f aca="true" t="shared" si="9" ref="AE12:AE22">X12+AD12</f>
        <v>834</v>
      </c>
      <c r="AF12" s="2"/>
      <c r="AG12" s="127"/>
    </row>
    <row r="13" spans="1:33" ht="24.75" customHeight="1">
      <c r="A13" s="29" t="s">
        <v>8</v>
      </c>
      <c r="B13" s="17">
        <f>'2009 KHG'!B14</f>
        <v>402</v>
      </c>
      <c r="C13" s="18">
        <f>'2009 KHG'!C14</f>
        <v>70</v>
      </c>
      <c r="D13" s="27">
        <f t="shared" si="0"/>
        <v>472</v>
      </c>
      <c r="E13" s="137">
        <v>194</v>
      </c>
      <c r="F13" s="119">
        <f>'2009 nicht gef.'!B14</f>
        <v>0</v>
      </c>
      <c r="G13" s="119">
        <f>'2009 nicht gef.'!C14</f>
        <v>52</v>
      </c>
      <c r="H13" s="119">
        <f>'2009 nicht gef.'!D14</f>
        <v>0</v>
      </c>
      <c r="I13" s="99">
        <f>'2009 nicht gef.'!E14</f>
        <v>0</v>
      </c>
      <c r="J13" s="79">
        <f t="shared" si="3"/>
        <v>246</v>
      </c>
      <c r="K13" s="223">
        <f t="shared" si="4"/>
        <v>718</v>
      </c>
      <c r="L13" s="265">
        <f t="shared" si="5"/>
        <v>4</v>
      </c>
      <c r="M13" s="269">
        <f t="shared" si="5"/>
        <v>0</v>
      </c>
      <c r="N13" s="270">
        <f t="shared" si="5"/>
        <v>4</v>
      </c>
      <c r="O13" s="141">
        <f t="shared" si="6"/>
        <v>0</v>
      </c>
      <c r="P13" s="23">
        <f t="shared" si="7"/>
        <v>0</v>
      </c>
      <c r="Q13" s="24">
        <f t="shared" si="7"/>
        <v>0</v>
      </c>
      <c r="R13" s="24">
        <f t="shared" si="7"/>
        <v>0</v>
      </c>
      <c r="S13" s="18">
        <f t="shared" si="7"/>
        <v>0</v>
      </c>
      <c r="T13" s="27">
        <f t="shared" si="7"/>
        <v>0</v>
      </c>
      <c r="U13" s="196">
        <f t="shared" si="7"/>
        <v>4</v>
      </c>
      <c r="V13" s="265">
        <f>'2009 KHG'!H14</f>
        <v>406</v>
      </c>
      <c r="W13" s="26">
        <f>'2009 KHG'!I14</f>
        <v>70</v>
      </c>
      <c r="X13" s="27">
        <f t="shared" si="2"/>
        <v>476</v>
      </c>
      <c r="Y13" s="137">
        <v>194</v>
      </c>
      <c r="Z13" s="134">
        <f>'2009 nicht gef.'!L14</f>
        <v>0</v>
      </c>
      <c r="AA13" s="119">
        <f>'2009 nicht gef.'!M14</f>
        <v>52</v>
      </c>
      <c r="AB13" s="119">
        <f>'2009 nicht gef.'!N14</f>
        <v>0</v>
      </c>
      <c r="AC13" s="99">
        <f>'2009 nicht gef.'!O14</f>
        <v>0</v>
      </c>
      <c r="AD13" s="27">
        <f t="shared" si="8"/>
        <v>246</v>
      </c>
      <c r="AE13" s="198">
        <f t="shared" si="9"/>
        <v>722</v>
      </c>
      <c r="AF13" s="2"/>
      <c r="AG13" s="127"/>
    </row>
    <row r="14" spans="1:32" ht="24.75" customHeight="1">
      <c r="A14" s="29" t="s">
        <v>9</v>
      </c>
      <c r="B14" s="17">
        <f>'2009 KHG'!B15</f>
        <v>499</v>
      </c>
      <c r="C14" s="30">
        <f>'2009 KHG'!C15</f>
        <v>108</v>
      </c>
      <c r="D14" s="31">
        <f t="shared" si="0"/>
        <v>607</v>
      </c>
      <c r="E14" s="137">
        <v>0</v>
      </c>
      <c r="F14" s="119">
        <f>'2009 nicht gef.'!B15</f>
        <v>0</v>
      </c>
      <c r="G14" s="119">
        <f>'2009 nicht gef.'!C15</f>
        <v>68</v>
      </c>
      <c r="H14" s="119">
        <f>'2009 nicht gef.'!D15</f>
        <v>0</v>
      </c>
      <c r="I14" s="99">
        <f>'2009 nicht gef.'!E15</f>
        <v>0</v>
      </c>
      <c r="J14" s="79">
        <f t="shared" si="3"/>
        <v>68</v>
      </c>
      <c r="K14" s="224">
        <f t="shared" si="4"/>
        <v>675</v>
      </c>
      <c r="L14" s="17">
        <f t="shared" si="5"/>
        <v>0</v>
      </c>
      <c r="M14" s="18">
        <f t="shared" si="5"/>
        <v>0</v>
      </c>
      <c r="N14" s="27">
        <f t="shared" si="5"/>
        <v>0</v>
      </c>
      <c r="O14" s="141">
        <f t="shared" si="6"/>
        <v>0</v>
      </c>
      <c r="P14" s="23">
        <f t="shared" si="7"/>
        <v>0</v>
      </c>
      <c r="Q14" s="24">
        <f t="shared" si="7"/>
        <v>0</v>
      </c>
      <c r="R14" s="24">
        <f t="shared" si="7"/>
        <v>0</v>
      </c>
      <c r="S14" s="18">
        <f t="shared" si="7"/>
        <v>0</v>
      </c>
      <c r="T14" s="27">
        <f t="shared" si="7"/>
        <v>0</v>
      </c>
      <c r="U14" s="196">
        <f t="shared" si="7"/>
        <v>0</v>
      </c>
      <c r="V14" s="17">
        <f>'2009 KHG'!H15</f>
        <v>499</v>
      </c>
      <c r="W14" s="26">
        <f>'2009 KHG'!I15</f>
        <v>108</v>
      </c>
      <c r="X14" s="31">
        <f t="shared" si="2"/>
        <v>607</v>
      </c>
      <c r="Y14" s="137">
        <v>0</v>
      </c>
      <c r="Z14" s="134">
        <f>'2009 nicht gef.'!L15</f>
        <v>0</v>
      </c>
      <c r="AA14" s="119">
        <f>'2009 nicht gef.'!M15</f>
        <v>68</v>
      </c>
      <c r="AB14" s="119">
        <f>'2009 nicht gef.'!N15</f>
        <v>0</v>
      </c>
      <c r="AC14" s="99">
        <f>'2009 nicht gef.'!O15</f>
        <v>0</v>
      </c>
      <c r="AD14" s="27">
        <f t="shared" si="8"/>
        <v>68</v>
      </c>
      <c r="AE14" s="219">
        <f t="shared" si="9"/>
        <v>675</v>
      </c>
      <c r="AF14" s="2"/>
    </row>
    <row r="15" spans="1:32" ht="24.75" customHeight="1">
      <c r="A15" s="29" t="s">
        <v>10</v>
      </c>
      <c r="B15" s="17">
        <f>'2009 KHG'!B16</f>
        <v>223</v>
      </c>
      <c r="C15" s="18">
        <f>'2009 KHG'!C16</f>
        <v>77</v>
      </c>
      <c r="D15" s="27">
        <f t="shared" si="0"/>
        <v>300</v>
      </c>
      <c r="E15" s="137">
        <v>0</v>
      </c>
      <c r="F15" s="119">
        <f>'2009 nicht gef.'!B16</f>
        <v>0</v>
      </c>
      <c r="G15" s="119">
        <f>'2009 nicht gef.'!C16</f>
        <v>0</v>
      </c>
      <c r="H15" s="119">
        <f>'2009 nicht gef.'!D16</f>
        <v>0</v>
      </c>
      <c r="I15" s="99">
        <f>'2009 nicht gef.'!E16</f>
        <v>0</v>
      </c>
      <c r="J15" s="79">
        <f t="shared" si="3"/>
        <v>0</v>
      </c>
      <c r="K15" s="223">
        <f t="shared" si="4"/>
        <v>300</v>
      </c>
      <c r="L15" s="17">
        <f t="shared" si="5"/>
        <v>0</v>
      </c>
      <c r="M15" s="18">
        <f t="shared" si="5"/>
        <v>0</v>
      </c>
      <c r="N15" s="27">
        <f t="shared" si="5"/>
        <v>0</v>
      </c>
      <c r="O15" s="141">
        <f t="shared" si="6"/>
        <v>0</v>
      </c>
      <c r="P15" s="23">
        <f t="shared" si="7"/>
        <v>0</v>
      </c>
      <c r="Q15" s="24">
        <f t="shared" si="7"/>
        <v>0</v>
      </c>
      <c r="R15" s="24">
        <f t="shared" si="7"/>
        <v>0</v>
      </c>
      <c r="S15" s="18">
        <f t="shared" si="7"/>
        <v>0</v>
      </c>
      <c r="T15" s="27">
        <f t="shared" si="7"/>
        <v>0</v>
      </c>
      <c r="U15" s="196">
        <f t="shared" si="7"/>
        <v>0</v>
      </c>
      <c r="V15" s="17">
        <f>'2009 KHG'!H16</f>
        <v>223</v>
      </c>
      <c r="W15" s="26">
        <f>'2009 KHG'!I16</f>
        <v>77</v>
      </c>
      <c r="X15" s="27">
        <f t="shared" si="2"/>
        <v>300</v>
      </c>
      <c r="Y15" s="137">
        <v>0</v>
      </c>
      <c r="Z15" s="134">
        <f>'2009 nicht gef.'!L16</f>
        <v>0</v>
      </c>
      <c r="AA15" s="119">
        <f>'2009 nicht gef.'!M16</f>
        <v>0</v>
      </c>
      <c r="AB15" s="119">
        <f>'2009 nicht gef.'!N16</f>
        <v>0</v>
      </c>
      <c r="AC15" s="99">
        <f>'2009 nicht gef.'!O16</f>
        <v>0</v>
      </c>
      <c r="AD15" s="27">
        <f t="shared" si="8"/>
        <v>0</v>
      </c>
      <c r="AE15" s="198">
        <f t="shared" si="9"/>
        <v>300</v>
      </c>
      <c r="AF15" s="2"/>
    </row>
    <row r="16" spans="1:32" ht="24.75" customHeight="1">
      <c r="A16" s="29" t="s">
        <v>11</v>
      </c>
      <c r="B16" s="17">
        <f>'2009 KHG'!B17</f>
        <v>408</v>
      </c>
      <c r="C16" s="117">
        <f>'2009 KHG'!C17</f>
        <v>90</v>
      </c>
      <c r="D16" s="27">
        <f t="shared" si="0"/>
        <v>498</v>
      </c>
      <c r="E16" s="137">
        <v>60</v>
      </c>
      <c r="F16" s="119">
        <f>'2009 nicht gef.'!B17</f>
        <v>0</v>
      </c>
      <c r="G16" s="119">
        <f>'2009 nicht gef.'!C17</f>
        <v>26</v>
      </c>
      <c r="H16" s="119">
        <f>'2009 nicht gef.'!D17</f>
        <v>0</v>
      </c>
      <c r="I16" s="99">
        <f>'2009 nicht gef.'!E17</f>
        <v>0</v>
      </c>
      <c r="J16" s="79">
        <f t="shared" si="3"/>
        <v>86</v>
      </c>
      <c r="K16" s="223">
        <f t="shared" si="4"/>
        <v>584</v>
      </c>
      <c r="L16" s="17">
        <f t="shared" si="5"/>
        <v>0</v>
      </c>
      <c r="M16" s="18">
        <f t="shared" si="5"/>
        <v>0</v>
      </c>
      <c r="N16" s="27">
        <f t="shared" si="5"/>
        <v>0</v>
      </c>
      <c r="O16" s="141">
        <f t="shared" si="6"/>
        <v>0</v>
      </c>
      <c r="P16" s="23">
        <f t="shared" si="7"/>
        <v>0</v>
      </c>
      <c r="Q16" s="24">
        <f t="shared" si="7"/>
        <v>0</v>
      </c>
      <c r="R16" s="24">
        <f t="shared" si="7"/>
        <v>0</v>
      </c>
      <c r="S16" s="18">
        <f t="shared" si="7"/>
        <v>0</v>
      </c>
      <c r="T16" s="27">
        <f t="shared" si="7"/>
        <v>0</v>
      </c>
      <c r="U16" s="196">
        <f t="shared" si="7"/>
        <v>0</v>
      </c>
      <c r="V16" s="17">
        <f>'2009 KHG'!H17</f>
        <v>408</v>
      </c>
      <c r="W16" s="26">
        <f>'2009 KHG'!I17</f>
        <v>90</v>
      </c>
      <c r="X16" s="27">
        <f t="shared" si="2"/>
        <v>498</v>
      </c>
      <c r="Y16" s="271">
        <v>60</v>
      </c>
      <c r="Z16" s="134">
        <f>'2009 nicht gef.'!L17</f>
        <v>0</v>
      </c>
      <c r="AA16" s="119">
        <f>'2009 nicht gef.'!M17</f>
        <v>26</v>
      </c>
      <c r="AB16" s="119">
        <f>'2009 nicht gef.'!N17</f>
        <v>0</v>
      </c>
      <c r="AC16" s="99">
        <f>'2009 nicht gef.'!O17</f>
        <v>0</v>
      </c>
      <c r="AD16" s="27">
        <f t="shared" si="8"/>
        <v>86</v>
      </c>
      <c r="AE16" s="198">
        <f t="shared" si="9"/>
        <v>584</v>
      </c>
      <c r="AF16" s="2"/>
    </row>
    <row r="17" spans="1:33" ht="24.75" customHeight="1">
      <c r="A17" s="29" t="s">
        <v>12</v>
      </c>
      <c r="B17" s="17">
        <f>'2009 KHG'!B18</f>
        <v>394</v>
      </c>
      <c r="C17" s="26">
        <f>'2009 KHG'!C18</f>
        <v>69</v>
      </c>
      <c r="D17" s="27">
        <f t="shared" si="0"/>
        <v>463</v>
      </c>
      <c r="E17" s="137">
        <v>118</v>
      </c>
      <c r="F17" s="119">
        <f>'2009 nicht gef.'!B18</f>
        <v>16</v>
      </c>
      <c r="G17" s="119">
        <f>'2009 nicht gef.'!C18</f>
        <v>4</v>
      </c>
      <c r="H17" s="119">
        <f>'2009 nicht gef.'!D18</f>
        <v>0</v>
      </c>
      <c r="I17" s="99">
        <f>'2009 nicht gef.'!E18</f>
        <v>42</v>
      </c>
      <c r="J17" s="79">
        <f t="shared" si="3"/>
        <v>180</v>
      </c>
      <c r="K17" s="223">
        <f t="shared" si="4"/>
        <v>643</v>
      </c>
      <c r="L17" s="17">
        <f t="shared" si="5"/>
        <v>-30</v>
      </c>
      <c r="M17" s="18">
        <f t="shared" si="5"/>
        <v>30</v>
      </c>
      <c r="N17" s="27">
        <f t="shared" si="5"/>
        <v>0</v>
      </c>
      <c r="O17" s="141">
        <f t="shared" si="6"/>
        <v>0</v>
      </c>
      <c r="P17" s="23">
        <f t="shared" si="7"/>
        <v>0</v>
      </c>
      <c r="Q17" s="24">
        <f t="shared" si="7"/>
        <v>0</v>
      </c>
      <c r="R17" s="24">
        <f t="shared" si="7"/>
        <v>0</v>
      </c>
      <c r="S17" s="18">
        <f t="shared" si="7"/>
        <v>-8</v>
      </c>
      <c r="T17" s="27">
        <f t="shared" si="7"/>
        <v>-8</v>
      </c>
      <c r="U17" s="196">
        <f t="shared" si="7"/>
        <v>-8</v>
      </c>
      <c r="V17" s="17">
        <f>'2009 KHG'!H18</f>
        <v>364</v>
      </c>
      <c r="W17" s="26">
        <f>'2009 KHG'!I18</f>
        <v>99</v>
      </c>
      <c r="X17" s="27">
        <f t="shared" si="2"/>
        <v>463</v>
      </c>
      <c r="Y17" s="271">
        <v>118</v>
      </c>
      <c r="Z17" s="134">
        <f>'2009 nicht gef.'!L18</f>
        <v>16</v>
      </c>
      <c r="AA17" s="119">
        <f>'2009 nicht gef.'!M18</f>
        <v>4</v>
      </c>
      <c r="AB17" s="119">
        <f>'2009 nicht gef.'!N18</f>
        <v>0</v>
      </c>
      <c r="AC17" s="99">
        <f>'2009 nicht gef.'!O18</f>
        <v>34</v>
      </c>
      <c r="AD17" s="27">
        <f t="shared" si="8"/>
        <v>172</v>
      </c>
      <c r="AE17" s="198">
        <f t="shared" si="9"/>
        <v>635</v>
      </c>
      <c r="AF17" s="2"/>
      <c r="AG17" s="127"/>
    </row>
    <row r="18" spans="1:33" ht="24.75" customHeight="1">
      <c r="A18" s="29" t="s">
        <v>41</v>
      </c>
      <c r="B18" s="17">
        <f>'2009 KHG'!B19</f>
        <v>130</v>
      </c>
      <c r="C18" s="26">
        <f>'2009 KHG'!C19</f>
        <v>36</v>
      </c>
      <c r="D18" s="27">
        <f t="shared" si="0"/>
        <v>166</v>
      </c>
      <c r="E18" s="137">
        <v>0</v>
      </c>
      <c r="F18" s="119">
        <f>'2009 nicht gef.'!B19</f>
        <v>0</v>
      </c>
      <c r="G18" s="119">
        <f>'2009 nicht gef.'!C19</f>
        <v>42</v>
      </c>
      <c r="H18" s="119">
        <f>'2009 nicht gef.'!D19</f>
        <v>0</v>
      </c>
      <c r="I18" s="99">
        <f>'2009 nicht gef.'!E19</f>
        <v>0</v>
      </c>
      <c r="J18" s="80">
        <f t="shared" si="3"/>
        <v>42</v>
      </c>
      <c r="K18" s="223">
        <f t="shared" si="4"/>
        <v>208</v>
      </c>
      <c r="L18" s="17">
        <f t="shared" si="5"/>
        <v>0</v>
      </c>
      <c r="M18" s="18">
        <f t="shared" si="5"/>
        <v>0</v>
      </c>
      <c r="N18" s="27">
        <f t="shared" si="5"/>
        <v>0</v>
      </c>
      <c r="O18" s="141">
        <f t="shared" si="6"/>
        <v>0</v>
      </c>
      <c r="P18" s="23">
        <f t="shared" si="7"/>
        <v>0</v>
      </c>
      <c r="Q18" s="24">
        <f t="shared" si="7"/>
        <v>0</v>
      </c>
      <c r="R18" s="24">
        <f t="shared" si="7"/>
        <v>0</v>
      </c>
      <c r="S18" s="18">
        <f t="shared" si="7"/>
        <v>0</v>
      </c>
      <c r="T18" s="27">
        <f t="shared" si="7"/>
        <v>0</v>
      </c>
      <c r="U18" s="196">
        <f t="shared" si="7"/>
        <v>0</v>
      </c>
      <c r="V18" s="17">
        <f>'2009 KHG'!H19</f>
        <v>130</v>
      </c>
      <c r="W18" s="26">
        <f>'2009 KHG'!I19</f>
        <v>36</v>
      </c>
      <c r="X18" s="27">
        <f t="shared" si="2"/>
        <v>166</v>
      </c>
      <c r="Y18" s="137">
        <v>0</v>
      </c>
      <c r="Z18" s="134">
        <f>'2009 nicht gef.'!L19</f>
        <v>0</v>
      </c>
      <c r="AA18" s="119">
        <f>'2009 nicht gef.'!M19</f>
        <v>42</v>
      </c>
      <c r="AB18" s="119">
        <f>'2009 nicht gef.'!N19</f>
        <v>0</v>
      </c>
      <c r="AC18" s="99">
        <f>'2009 nicht gef.'!O19</f>
        <v>0</v>
      </c>
      <c r="AD18" s="27">
        <f t="shared" si="8"/>
        <v>42</v>
      </c>
      <c r="AE18" s="198">
        <f t="shared" si="9"/>
        <v>208</v>
      </c>
      <c r="AG18" s="127"/>
    </row>
    <row r="19" spans="1:33" ht="24.75" customHeight="1" thickBot="1">
      <c r="A19" s="32" t="s">
        <v>13</v>
      </c>
      <c r="B19" s="17">
        <f>'2009 KHG'!B20</f>
        <v>351</v>
      </c>
      <c r="C19" s="118">
        <f>'2009 KHG'!C20</f>
        <v>85</v>
      </c>
      <c r="D19" s="35">
        <f t="shared" si="0"/>
        <v>436</v>
      </c>
      <c r="E19" s="140">
        <v>113</v>
      </c>
      <c r="F19" s="17">
        <f>'2009 nicht gef.'!B20</f>
        <v>54</v>
      </c>
      <c r="G19" s="17">
        <f>'2009 nicht gef.'!C20</f>
        <v>103</v>
      </c>
      <c r="H19" s="17">
        <f>'2009 nicht gef.'!D20</f>
        <v>33</v>
      </c>
      <c r="I19" s="17">
        <f>'2009 nicht gef.'!E20</f>
        <v>32</v>
      </c>
      <c r="J19" s="27">
        <f t="shared" si="3"/>
        <v>335</v>
      </c>
      <c r="K19" s="225">
        <f t="shared" si="4"/>
        <v>771</v>
      </c>
      <c r="L19" s="17">
        <f t="shared" si="5"/>
        <v>-12</v>
      </c>
      <c r="M19" s="18">
        <f t="shared" si="5"/>
        <v>12</v>
      </c>
      <c r="N19" s="27">
        <f t="shared" si="5"/>
        <v>0</v>
      </c>
      <c r="O19" s="141">
        <f t="shared" si="6"/>
        <v>0</v>
      </c>
      <c r="P19" s="23">
        <f t="shared" si="7"/>
        <v>0</v>
      </c>
      <c r="Q19" s="36">
        <f t="shared" si="7"/>
        <v>-5</v>
      </c>
      <c r="R19" s="36">
        <f t="shared" si="7"/>
        <v>0</v>
      </c>
      <c r="S19" s="18">
        <f t="shared" si="7"/>
        <v>0</v>
      </c>
      <c r="T19" s="27">
        <f t="shared" si="7"/>
        <v>-5</v>
      </c>
      <c r="U19" s="196">
        <f t="shared" si="7"/>
        <v>-5</v>
      </c>
      <c r="V19" s="17">
        <f>'2009 KHG'!H20</f>
        <v>339</v>
      </c>
      <c r="W19" s="118">
        <f>'2009 KHG'!I20</f>
        <v>97</v>
      </c>
      <c r="X19" s="35">
        <f t="shared" si="2"/>
        <v>436</v>
      </c>
      <c r="Y19" s="33">
        <v>113</v>
      </c>
      <c r="Z19" s="135">
        <f>'2009 nicht gef.'!L20</f>
        <v>54</v>
      </c>
      <c r="AA19" s="17">
        <f>'2009 nicht gef.'!M20</f>
        <v>98</v>
      </c>
      <c r="AB19" s="17">
        <f>'2009 nicht gef.'!N20</f>
        <v>33</v>
      </c>
      <c r="AC19" s="122">
        <f>'2009 nicht gef.'!O20</f>
        <v>32</v>
      </c>
      <c r="AD19" s="27">
        <f t="shared" si="8"/>
        <v>330</v>
      </c>
      <c r="AE19" s="199">
        <f t="shared" si="9"/>
        <v>766</v>
      </c>
      <c r="AG19" s="127"/>
    </row>
    <row r="20" spans="1:33" ht="24.75" customHeight="1">
      <c r="A20" s="176" t="s">
        <v>14</v>
      </c>
      <c r="B20" s="227">
        <f aca="true" t="shared" si="10" ref="B20:AC20">SUM(B11:B19)</f>
        <v>3427</v>
      </c>
      <c r="C20" s="228">
        <f t="shared" si="10"/>
        <v>705</v>
      </c>
      <c r="D20" s="229">
        <f t="shared" si="10"/>
        <v>4132</v>
      </c>
      <c r="E20" s="179">
        <f t="shared" si="10"/>
        <v>844</v>
      </c>
      <c r="F20" s="179">
        <f t="shared" si="10"/>
        <v>87</v>
      </c>
      <c r="G20" s="179">
        <f t="shared" si="10"/>
        <v>535</v>
      </c>
      <c r="H20" s="179">
        <f t="shared" si="10"/>
        <v>33</v>
      </c>
      <c r="I20" s="231">
        <f t="shared" si="10"/>
        <v>122</v>
      </c>
      <c r="J20" s="241">
        <f t="shared" si="3"/>
        <v>1621</v>
      </c>
      <c r="K20" s="182">
        <f t="shared" si="4"/>
        <v>5753</v>
      </c>
      <c r="L20" s="179">
        <f t="shared" si="10"/>
        <v>-38</v>
      </c>
      <c r="M20" s="228">
        <f t="shared" si="10"/>
        <v>42</v>
      </c>
      <c r="N20" s="238">
        <f t="shared" si="10"/>
        <v>4</v>
      </c>
      <c r="O20" s="239">
        <f t="shared" si="6"/>
        <v>0</v>
      </c>
      <c r="P20" s="179">
        <f t="shared" si="10"/>
        <v>0</v>
      </c>
      <c r="Q20" s="179">
        <f t="shared" si="10"/>
        <v>-15</v>
      </c>
      <c r="R20" s="179">
        <f t="shared" si="10"/>
        <v>0</v>
      </c>
      <c r="S20" s="228">
        <f t="shared" si="10"/>
        <v>-8</v>
      </c>
      <c r="T20" s="238">
        <f t="shared" si="10"/>
        <v>-23</v>
      </c>
      <c r="U20" s="181">
        <f t="shared" si="10"/>
        <v>-19</v>
      </c>
      <c r="V20" s="227">
        <f t="shared" si="10"/>
        <v>3389</v>
      </c>
      <c r="W20" s="228">
        <f t="shared" si="10"/>
        <v>747</v>
      </c>
      <c r="X20" s="229">
        <f t="shared" si="10"/>
        <v>4136</v>
      </c>
      <c r="Y20" s="179">
        <f t="shared" si="10"/>
        <v>844</v>
      </c>
      <c r="Z20" s="230">
        <f t="shared" si="10"/>
        <v>87</v>
      </c>
      <c r="AA20" s="179">
        <f t="shared" si="10"/>
        <v>520</v>
      </c>
      <c r="AB20" s="179">
        <f t="shared" si="10"/>
        <v>33</v>
      </c>
      <c r="AC20" s="231">
        <f t="shared" si="10"/>
        <v>114</v>
      </c>
      <c r="AD20" s="229">
        <f t="shared" si="8"/>
        <v>1598</v>
      </c>
      <c r="AE20" s="220">
        <f t="shared" si="9"/>
        <v>5734</v>
      </c>
      <c r="AG20" s="127"/>
    </row>
    <row r="21" spans="1:33" ht="24.75" customHeight="1" thickBot="1">
      <c r="A21" s="39" t="s">
        <v>15</v>
      </c>
      <c r="B21" s="33">
        <f>'2009 KHG'!B22</f>
        <v>160</v>
      </c>
      <c r="C21" s="34">
        <f>'2009 KHG'!C22</f>
        <v>0</v>
      </c>
      <c r="D21" s="123">
        <f>SUM(B21:C21)</f>
        <v>160</v>
      </c>
      <c r="E21" s="138">
        <v>0</v>
      </c>
      <c r="F21" s="41">
        <v>0</v>
      </c>
      <c r="G21" s="42">
        <v>0</v>
      </c>
      <c r="H21" s="42">
        <v>0</v>
      </c>
      <c r="I21" s="40">
        <v>0</v>
      </c>
      <c r="J21" s="40">
        <f t="shared" si="3"/>
        <v>0</v>
      </c>
      <c r="K21" s="226">
        <f t="shared" si="4"/>
        <v>160</v>
      </c>
      <c r="L21" s="17">
        <f>V21-B21</f>
        <v>0</v>
      </c>
      <c r="M21" s="18">
        <f>W21-C21</f>
        <v>0</v>
      </c>
      <c r="N21" s="18">
        <f>X21-D21</f>
        <v>0</v>
      </c>
      <c r="O21" s="132">
        <f t="shared" si="6"/>
        <v>0</v>
      </c>
      <c r="P21" s="76">
        <f>Z21-F21</f>
        <v>0</v>
      </c>
      <c r="Q21" s="76">
        <f>AA21-G21</f>
        <v>0</v>
      </c>
      <c r="R21" s="76">
        <f>AB21-H21</f>
        <v>0</v>
      </c>
      <c r="S21" s="18">
        <f>AC21-I21</f>
        <v>0</v>
      </c>
      <c r="T21" s="27">
        <v>0</v>
      </c>
      <c r="U21" s="196">
        <f>AE21-K21</f>
        <v>0</v>
      </c>
      <c r="V21" s="33">
        <f>'2009 KHG'!H22</f>
        <v>160</v>
      </c>
      <c r="W21" s="34">
        <f>'2009 KHG'!I22</f>
        <v>0</v>
      </c>
      <c r="X21" s="40">
        <f>V21+W21</f>
        <v>160</v>
      </c>
      <c r="Y21" s="138">
        <v>0</v>
      </c>
      <c r="Z21" s="136">
        <v>0</v>
      </c>
      <c r="AA21" s="280">
        <v>0</v>
      </c>
      <c r="AB21" s="37">
        <v>0</v>
      </c>
      <c r="AC21" s="38">
        <v>0</v>
      </c>
      <c r="AD21" s="34">
        <f t="shared" si="8"/>
        <v>0</v>
      </c>
      <c r="AE21" s="199">
        <f t="shared" si="9"/>
        <v>160</v>
      </c>
      <c r="AG21" s="127"/>
    </row>
    <row r="22" spans="1:31" ht="24.75" customHeight="1" thickBot="1">
      <c r="A22" s="242" t="s">
        <v>16</v>
      </c>
      <c r="B22" s="232">
        <f aca="true" t="shared" si="11" ref="B22:AC22">B20+B21</f>
        <v>3587</v>
      </c>
      <c r="C22" s="185">
        <f t="shared" si="11"/>
        <v>705</v>
      </c>
      <c r="D22" s="233">
        <f t="shared" si="11"/>
        <v>4292</v>
      </c>
      <c r="E22" s="234">
        <f t="shared" si="11"/>
        <v>844</v>
      </c>
      <c r="F22" s="236">
        <f t="shared" si="11"/>
        <v>87</v>
      </c>
      <c r="G22" s="243">
        <f t="shared" si="11"/>
        <v>535</v>
      </c>
      <c r="H22" s="243">
        <f t="shared" si="11"/>
        <v>33</v>
      </c>
      <c r="I22" s="185">
        <f t="shared" si="11"/>
        <v>122</v>
      </c>
      <c r="J22" s="233">
        <f t="shared" si="3"/>
        <v>1621</v>
      </c>
      <c r="K22" s="189">
        <f t="shared" si="4"/>
        <v>5913</v>
      </c>
      <c r="L22" s="187">
        <f t="shared" si="11"/>
        <v>-38</v>
      </c>
      <c r="M22" s="185">
        <f t="shared" si="11"/>
        <v>42</v>
      </c>
      <c r="N22" s="185">
        <f t="shared" si="11"/>
        <v>4</v>
      </c>
      <c r="O22" s="240">
        <f t="shared" si="6"/>
        <v>0</v>
      </c>
      <c r="P22" s="187">
        <f t="shared" si="11"/>
        <v>0</v>
      </c>
      <c r="Q22" s="187">
        <f t="shared" si="11"/>
        <v>-15</v>
      </c>
      <c r="R22" s="187">
        <f t="shared" si="11"/>
        <v>0</v>
      </c>
      <c r="S22" s="185">
        <f t="shared" si="11"/>
        <v>-8</v>
      </c>
      <c r="T22" s="185">
        <f t="shared" si="11"/>
        <v>-23</v>
      </c>
      <c r="U22" s="188">
        <f t="shared" si="11"/>
        <v>-19</v>
      </c>
      <c r="V22" s="232">
        <f t="shared" si="11"/>
        <v>3549</v>
      </c>
      <c r="W22" s="185">
        <f t="shared" si="11"/>
        <v>747</v>
      </c>
      <c r="X22" s="233">
        <f t="shared" si="11"/>
        <v>4296</v>
      </c>
      <c r="Y22" s="234">
        <f t="shared" si="11"/>
        <v>844</v>
      </c>
      <c r="Z22" s="235">
        <f t="shared" si="11"/>
        <v>87</v>
      </c>
      <c r="AA22" s="235">
        <f t="shared" si="11"/>
        <v>520</v>
      </c>
      <c r="AB22" s="236">
        <f t="shared" si="11"/>
        <v>33</v>
      </c>
      <c r="AC22" s="237">
        <f t="shared" si="11"/>
        <v>114</v>
      </c>
      <c r="AD22" s="233">
        <f t="shared" si="8"/>
        <v>1598</v>
      </c>
      <c r="AE22" s="221">
        <f t="shared" si="9"/>
        <v>5894</v>
      </c>
    </row>
    <row r="23" spans="1:31" ht="21" customHeight="1">
      <c r="A23" s="286"/>
      <c r="B23" s="285"/>
      <c r="C23" s="284"/>
      <c r="D23" s="285"/>
      <c r="E23" s="284"/>
      <c r="F23" s="284"/>
      <c r="G23" s="284"/>
      <c r="H23" s="284"/>
      <c r="I23" s="284"/>
      <c r="J23" s="285"/>
      <c r="K23" s="285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5"/>
      <c r="W23" s="284"/>
      <c r="X23" s="285"/>
      <c r="Y23" s="284"/>
      <c r="Z23" s="284"/>
      <c r="AA23" s="284"/>
      <c r="AB23" s="284"/>
      <c r="AC23" s="284"/>
      <c r="AD23" s="285"/>
      <c r="AE23" s="285"/>
    </row>
    <row r="24" spans="1:31" ht="21" customHeight="1">
      <c r="A24" s="286"/>
      <c r="B24" s="285"/>
      <c r="C24" s="284"/>
      <c r="D24" s="285"/>
      <c r="E24" s="284"/>
      <c r="F24" s="284"/>
      <c r="G24" s="284"/>
      <c r="H24" s="284"/>
      <c r="I24" s="284"/>
      <c r="J24" s="285"/>
      <c r="K24" s="285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5"/>
      <c r="W24" s="284"/>
      <c r="X24" s="285"/>
      <c r="Y24" s="284"/>
      <c r="Z24" s="284"/>
      <c r="AA24" s="284"/>
      <c r="AB24" s="284"/>
      <c r="AC24" s="284"/>
      <c r="AD24" s="285"/>
      <c r="AE24" s="285"/>
    </row>
    <row r="25" spans="1:31" ht="21" customHeight="1">
      <c r="A25" s="286"/>
      <c r="B25" s="285"/>
      <c r="C25" s="284"/>
      <c r="D25" s="285"/>
      <c r="E25" s="284"/>
      <c r="F25" s="284"/>
      <c r="G25" s="284"/>
      <c r="H25" s="284"/>
      <c r="I25" s="284"/>
      <c r="J25" s="285"/>
      <c r="K25" s="285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5"/>
      <c r="W25" s="284"/>
      <c r="X25" s="285"/>
      <c r="Y25" s="284"/>
      <c r="Z25" s="284"/>
      <c r="AA25" s="284"/>
      <c r="AB25" s="284"/>
      <c r="AC25" s="284"/>
      <c r="AD25" s="285"/>
      <c r="AE25" s="285"/>
    </row>
    <row r="26" spans="1:33" ht="21" customHeight="1">
      <c r="A26" s="272"/>
      <c r="B26" s="272"/>
      <c r="C26" s="272"/>
      <c r="D26" s="272"/>
      <c r="E26" s="272"/>
      <c r="F26" s="272"/>
      <c r="AG26" s="323" t="s">
        <v>42</v>
      </c>
    </row>
    <row r="27" ht="12.75">
      <c r="AG27" s="324"/>
    </row>
    <row r="28" ht="12.75">
      <c r="AG28" s="324"/>
    </row>
    <row r="29" spans="31:33" ht="12.75">
      <c r="AE29" s="2"/>
      <c r="AG29" s="324"/>
    </row>
    <row r="30" ht="12.75">
      <c r="AG30" s="325"/>
    </row>
    <row r="31" ht="12.75">
      <c r="AG31" s="325"/>
    </row>
  </sheetData>
  <sheetProtection password="C7A0"/>
  <mergeCells count="12">
    <mergeCell ref="AG26:AG31"/>
    <mergeCell ref="B9:D9"/>
    <mergeCell ref="L9:N9"/>
    <mergeCell ref="V9:X9"/>
    <mergeCell ref="AE1:AE5"/>
    <mergeCell ref="AE9:AE10"/>
    <mergeCell ref="K9:K10"/>
    <mergeCell ref="U9:U10"/>
    <mergeCell ref="B7:K8"/>
    <mergeCell ref="L7:U8"/>
    <mergeCell ref="V7:AE8"/>
    <mergeCell ref="Y9:AD9"/>
  </mergeCells>
  <printOptions/>
  <pageMargins left="0.5905511811023623" right="0.1968503937007874" top="0.3937007874015748" bottom="0.984251968503937" header="0.1968503937007874" footer="0.5118110236220472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4">
      <selection activeCell="A21" sqref="A21"/>
    </sheetView>
  </sheetViews>
  <sheetFormatPr defaultColWidth="11.421875" defaultRowHeight="12.75"/>
  <cols>
    <col min="1" max="1" width="27.8515625" style="5" customWidth="1"/>
    <col min="2" max="11" width="10.28125" style="5" customWidth="1"/>
    <col min="12" max="12" width="8.8515625" style="5" customWidth="1"/>
    <col min="13" max="16384" width="11.421875" style="5" customWidth="1"/>
  </cols>
  <sheetData>
    <row r="1" spans="1:12" ht="15.75">
      <c r="A1" s="49" t="s">
        <v>69</v>
      </c>
      <c r="B1" s="50"/>
      <c r="C1" s="50"/>
      <c r="D1" s="50"/>
      <c r="E1" s="50"/>
      <c r="G1" s="146"/>
      <c r="H1" s="50"/>
      <c r="I1" s="50"/>
      <c r="J1" s="50"/>
      <c r="K1" s="51"/>
      <c r="L1" s="130"/>
    </row>
    <row r="2" spans="1:12" ht="12.75">
      <c r="A2" s="159" t="s">
        <v>62</v>
      </c>
      <c r="B2" s="50"/>
      <c r="C2" s="50"/>
      <c r="D2" s="50"/>
      <c r="E2" s="287"/>
      <c r="F2" s="288"/>
      <c r="G2" s="288"/>
      <c r="H2" s="289"/>
      <c r="I2" s="289"/>
      <c r="J2" s="289"/>
      <c r="K2" s="289"/>
      <c r="L2" s="290"/>
    </row>
    <row r="3" spans="1:12" ht="13.5" thickBot="1">
      <c r="A3" s="53"/>
      <c r="B3" s="52"/>
      <c r="C3" s="52"/>
      <c r="D3" s="52"/>
      <c r="E3" s="52"/>
      <c r="F3" s="259"/>
      <c r="G3" s="52"/>
      <c r="H3" s="52"/>
      <c r="I3" s="52"/>
      <c r="J3" s="52"/>
      <c r="K3" s="52"/>
      <c r="L3" s="129"/>
    </row>
    <row r="4" spans="1:12" ht="18.75" customHeight="1" thickBot="1">
      <c r="A4" s="252" t="s">
        <v>25</v>
      </c>
      <c r="B4" s="253" t="s">
        <v>26</v>
      </c>
      <c r="C4" s="254" t="s">
        <v>27</v>
      </c>
      <c r="D4" s="254" t="s">
        <v>28</v>
      </c>
      <c r="E4" s="254" t="s">
        <v>49</v>
      </c>
      <c r="F4" s="254" t="s">
        <v>29</v>
      </c>
      <c r="G4" s="254" t="s">
        <v>30</v>
      </c>
      <c r="H4" s="254" t="s">
        <v>31</v>
      </c>
      <c r="I4" s="254" t="s">
        <v>32</v>
      </c>
      <c r="J4" s="254" t="s">
        <v>33</v>
      </c>
      <c r="K4" s="255" t="s">
        <v>34</v>
      </c>
      <c r="L4" s="129"/>
    </row>
    <row r="5" spans="1:12" ht="15">
      <c r="A5" s="74" t="s">
        <v>50</v>
      </c>
      <c r="B5" s="54"/>
      <c r="C5" s="55"/>
      <c r="D5" s="55"/>
      <c r="E5" s="55"/>
      <c r="F5" s="55"/>
      <c r="G5" s="55"/>
      <c r="H5" s="55"/>
      <c r="I5" s="55"/>
      <c r="J5" s="55"/>
      <c r="K5" s="147"/>
      <c r="L5" s="129"/>
    </row>
    <row r="6" spans="1:12" ht="9.75" customHeight="1">
      <c r="A6" s="57"/>
      <c r="B6" s="54"/>
      <c r="C6" s="55"/>
      <c r="D6" s="55"/>
      <c r="E6" s="55"/>
      <c r="F6" s="55"/>
      <c r="G6" s="55"/>
      <c r="H6" s="55"/>
      <c r="I6" s="55"/>
      <c r="J6" s="55"/>
      <c r="K6" s="147"/>
      <c r="L6" s="129"/>
    </row>
    <row r="7" spans="1:12" ht="12.75">
      <c r="A7" s="291" t="s">
        <v>75</v>
      </c>
      <c r="B7" s="6">
        <f aca="true" t="shared" si="0" ref="B7:G7">B8+B9</f>
        <v>270</v>
      </c>
      <c r="C7" s="7">
        <f t="shared" si="0"/>
        <v>621</v>
      </c>
      <c r="D7" s="7">
        <f t="shared" si="0"/>
        <v>476</v>
      </c>
      <c r="E7" s="7">
        <f t="shared" si="0"/>
        <v>480</v>
      </c>
      <c r="F7" s="7">
        <f t="shared" si="0"/>
        <v>193</v>
      </c>
      <c r="G7" s="7">
        <f t="shared" si="0"/>
        <v>498</v>
      </c>
      <c r="H7" s="7">
        <f>H8+H9</f>
        <v>463</v>
      </c>
      <c r="I7" s="7">
        <f>I8+I9</f>
        <v>166</v>
      </c>
      <c r="J7" s="7">
        <f>J8+J9</f>
        <v>261</v>
      </c>
      <c r="K7" s="148">
        <f>SUM(B7:J7)</f>
        <v>3428</v>
      </c>
      <c r="L7" s="129"/>
    </row>
    <row r="8" spans="1:12" ht="12.75">
      <c r="A8" s="59" t="s">
        <v>46</v>
      </c>
      <c r="B8" s="8">
        <v>222</v>
      </c>
      <c r="C8" s="9">
        <v>547</v>
      </c>
      <c r="D8" s="264">
        <v>406</v>
      </c>
      <c r="E8" s="9">
        <v>407</v>
      </c>
      <c r="F8" s="9">
        <v>153</v>
      </c>
      <c r="G8" s="9">
        <v>408</v>
      </c>
      <c r="H8" s="9">
        <v>364</v>
      </c>
      <c r="I8" s="9">
        <v>130</v>
      </c>
      <c r="J8" s="9">
        <v>214</v>
      </c>
      <c r="K8" s="149">
        <f>SUM(B8:J8)</f>
        <v>2851</v>
      </c>
      <c r="L8" s="129"/>
    </row>
    <row r="9" spans="1:12" ht="12.75">
      <c r="A9" s="63" t="s">
        <v>47</v>
      </c>
      <c r="B9" s="64">
        <v>48</v>
      </c>
      <c r="C9" s="65">
        <v>74</v>
      </c>
      <c r="D9" s="65">
        <v>70</v>
      </c>
      <c r="E9" s="65">
        <v>73</v>
      </c>
      <c r="F9" s="65">
        <v>40</v>
      </c>
      <c r="G9" s="65">
        <v>90</v>
      </c>
      <c r="H9" s="65">
        <v>99</v>
      </c>
      <c r="I9" s="65">
        <v>36</v>
      </c>
      <c r="J9" s="65">
        <v>47</v>
      </c>
      <c r="K9" s="150">
        <f>SUM(B9:J9)</f>
        <v>577</v>
      </c>
      <c r="L9" s="129"/>
    </row>
    <row r="10" spans="1:12" ht="7.5" customHeight="1">
      <c r="A10" s="60"/>
      <c r="B10" s="8"/>
      <c r="C10" s="9"/>
      <c r="D10" s="9"/>
      <c r="E10" s="9"/>
      <c r="F10" s="9"/>
      <c r="G10" s="9"/>
      <c r="H10" s="9"/>
      <c r="I10" s="9"/>
      <c r="J10" s="9"/>
      <c r="K10" s="148"/>
      <c r="L10" s="129"/>
    </row>
    <row r="11" spans="1:12" ht="12.75">
      <c r="A11" s="61" t="s">
        <v>74</v>
      </c>
      <c r="B11" s="6"/>
      <c r="C11" s="7"/>
      <c r="D11" s="7"/>
      <c r="E11" s="7">
        <v>43</v>
      </c>
      <c r="F11" s="7">
        <v>46</v>
      </c>
      <c r="G11" s="7"/>
      <c r="H11" s="7"/>
      <c r="I11" s="7"/>
      <c r="J11" s="7"/>
      <c r="K11" s="148">
        <f>SUM(B11:J11)</f>
        <v>89</v>
      </c>
      <c r="L11" s="129"/>
    </row>
    <row r="12" spans="1:12" ht="12.75">
      <c r="A12" s="60" t="s">
        <v>46</v>
      </c>
      <c r="B12" s="8"/>
      <c r="C12" s="9"/>
      <c r="D12" s="9"/>
      <c r="E12" s="9">
        <v>24</v>
      </c>
      <c r="F12" s="9">
        <v>30</v>
      </c>
      <c r="G12" s="9"/>
      <c r="H12" s="9"/>
      <c r="I12" s="9"/>
      <c r="J12" s="9"/>
      <c r="K12" s="149">
        <f>SUM(B12:J12)</f>
        <v>54</v>
      </c>
      <c r="L12" s="129"/>
    </row>
    <row r="13" spans="1:12" ht="12.75">
      <c r="A13" s="63" t="s">
        <v>47</v>
      </c>
      <c r="B13" s="64"/>
      <c r="C13" s="65"/>
      <c r="D13" s="65"/>
      <c r="E13" s="65">
        <v>19</v>
      </c>
      <c r="F13" s="65">
        <v>16</v>
      </c>
      <c r="G13" s="65"/>
      <c r="H13" s="65"/>
      <c r="I13" s="65"/>
      <c r="J13" s="65"/>
      <c r="K13" s="150">
        <f>SUM(B13:J13)</f>
        <v>35</v>
      </c>
      <c r="L13" s="129"/>
    </row>
    <row r="14" spans="1:12" ht="7.5" customHeight="1">
      <c r="A14" s="60"/>
      <c r="B14" s="8"/>
      <c r="C14" s="9"/>
      <c r="D14" s="9"/>
      <c r="E14" s="9"/>
      <c r="F14" s="9"/>
      <c r="G14" s="9"/>
      <c r="H14" s="9"/>
      <c r="I14" s="9"/>
      <c r="J14" s="9"/>
      <c r="K14" s="151"/>
      <c r="L14" s="129"/>
    </row>
    <row r="15" spans="1:12" ht="12.75">
      <c r="A15" s="66" t="s">
        <v>35</v>
      </c>
      <c r="B15" s="68">
        <v>53</v>
      </c>
      <c r="C15" s="69">
        <v>48</v>
      </c>
      <c r="D15" s="69"/>
      <c r="E15" s="69">
        <v>36</v>
      </c>
      <c r="F15" s="69"/>
      <c r="G15" s="69"/>
      <c r="H15" s="69"/>
      <c r="I15" s="69"/>
      <c r="J15" s="69"/>
      <c r="K15" s="152">
        <f>SUM(B15:J15)</f>
        <v>137</v>
      </c>
      <c r="L15" s="129"/>
    </row>
    <row r="16" spans="1:12" ht="7.5" customHeight="1">
      <c r="A16" s="58"/>
      <c r="B16" s="6"/>
      <c r="C16" s="7"/>
      <c r="D16" s="7"/>
      <c r="E16" s="7"/>
      <c r="F16" s="7"/>
      <c r="G16" s="7"/>
      <c r="H16" s="7"/>
      <c r="I16" s="7"/>
      <c r="J16" s="7"/>
      <c r="K16" s="148"/>
      <c r="L16" s="129"/>
    </row>
    <row r="17" spans="1:12" ht="12.75">
      <c r="A17" s="126" t="s">
        <v>58</v>
      </c>
      <c r="B17" s="68"/>
      <c r="C17" s="69">
        <v>20</v>
      </c>
      <c r="D17" s="69"/>
      <c r="E17" s="69"/>
      <c r="F17" s="69"/>
      <c r="G17" s="69"/>
      <c r="H17" s="69"/>
      <c r="I17" s="69"/>
      <c r="J17" s="69"/>
      <c r="K17" s="152">
        <f>SUM(B17:J17)</f>
        <v>20</v>
      </c>
      <c r="L17" s="129"/>
    </row>
    <row r="18" spans="1:12" ht="7.5" customHeight="1">
      <c r="A18" s="61"/>
      <c r="B18" s="6"/>
      <c r="C18" s="7"/>
      <c r="D18" s="7"/>
      <c r="E18" s="7"/>
      <c r="F18" s="7"/>
      <c r="G18" s="7"/>
      <c r="H18" s="7"/>
      <c r="I18" s="7"/>
      <c r="J18" s="7"/>
      <c r="K18" s="151"/>
      <c r="L18" s="129"/>
    </row>
    <row r="19" spans="1:12" ht="12.75">
      <c r="A19" s="126" t="s">
        <v>59</v>
      </c>
      <c r="B19" s="68"/>
      <c r="C19" s="69">
        <v>50</v>
      </c>
      <c r="D19" s="69"/>
      <c r="E19" s="69"/>
      <c r="F19" s="69"/>
      <c r="G19" s="69"/>
      <c r="H19" s="69"/>
      <c r="I19" s="69"/>
      <c r="J19" s="69"/>
      <c r="K19" s="152">
        <f>SUM(B19:J19)</f>
        <v>50</v>
      </c>
      <c r="L19" s="129"/>
    </row>
    <row r="20" spans="1:12" ht="7.5" customHeight="1">
      <c r="A20" s="70"/>
      <c r="B20" s="71"/>
      <c r="C20" s="72"/>
      <c r="D20" s="72"/>
      <c r="E20" s="72"/>
      <c r="F20" s="72"/>
      <c r="G20" s="72"/>
      <c r="H20" s="72"/>
      <c r="I20" s="72"/>
      <c r="J20" s="72"/>
      <c r="K20" s="151"/>
      <c r="L20" s="129"/>
    </row>
    <row r="21" spans="1:12" ht="12.75">
      <c r="A21" s="291" t="s">
        <v>48</v>
      </c>
      <c r="B21" s="6">
        <f>B22+B23</f>
        <v>48</v>
      </c>
      <c r="C21" s="7">
        <f>C22+C23</f>
        <v>80</v>
      </c>
      <c r="D21" s="7"/>
      <c r="E21" s="7">
        <f>E22+E23</f>
        <v>48</v>
      </c>
      <c r="F21" s="7">
        <f>F22+F23</f>
        <v>61</v>
      </c>
      <c r="G21" s="7"/>
      <c r="H21" s="7"/>
      <c r="I21" s="7"/>
      <c r="J21" s="7">
        <f>J22+J23</f>
        <v>175</v>
      </c>
      <c r="K21" s="148">
        <f>SUM(B21:J21)</f>
        <v>412</v>
      </c>
      <c r="L21" s="129"/>
    </row>
    <row r="22" spans="1:12" ht="12.75">
      <c r="A22" s="60" t="s">
        <v>46</v>
      </c>
      <c r="B22" s="8">
        <v>30</v>
      </c>
      <c r="C22" s="9">
        <v>50</v>
      </c>
      <c r="D22" s="9"/>
      <c r="E22" s="9">
        <v>32</v>
      </c>
      <c r="F22" s="9">
        <v>40</v>
      </c>
      <c r="G22" s="9"/>
      <c r="H22" s="9"/>
      <c r="I22" s="9"/>
      <c r="J22" s="9">
        <v>125</v>
      </c>
      <c r="K22" s="149">
        <f>SUM(B22:J22)</f>
        <v>277</v>
      </c>
      <c r="L22" s="129"/>
    </row>
    <row r="23" spans="1:12" ht="12.75">
      <c r="A23" s="63" t="s">
        <v>47</v>
      </c>
      <c r="B23" s="64">
        <v>18</v>
      </c>
      <c r="C23" s="65">
        <v>30</v>
      </c>
      <c r="D23" s="65"/>
      <c r="E23" s="65">
        <v>16</v>
      </c>
      <c r="F23" s="65">
        <v>21</v>
      </c>
      <c r="G23" s="65"/>
      <c r="H23" s="65"/>
      <c r="I23" s="65"/>
      <c r="J23" s="65">
        <v>50</v>
      </c>
      <c r="K23" s="150">
        <f>SUM(B23:J23)</f>
        <v>135</v>
      </c>
      <c r="L23" s="129"/>
    </row>
    <row r="24" spans="1:12" ht="12.75">
      <c r="A24" s="155" t="s">
        <v>51</v>
      </c>
      <c r="B24" s="148">
        <f>B7+B11+B15+B17+B19+B21</f>
        <v>371</v>
      </c>
      <c r="C24" s="148">
        <f aca="true" t="shared" si="1" ref="C24:J24">C7+C11+C15+C17+C19+C21</f>
        <v>819</v>
      </c>
      <c r="D24" s="148">
        <f t="shared" si="1"/>
        <v>476</v>
      </c>
      <c r="E24" s="148">
        <f t="shared" si="1"/>
        <v>607</v>
      </c>
      <c r="F24" s="148">
        <f t="shared" si="1"/>
        <v>300</v>
      </c>
      <c r="G24" s="148">
        <f t="shared" si="1"/>
        <v>498</v>
      </c>
      <c r="H24" s="148">
        <f t="shared" si="1"/>
        <v>463</v>
      </c>
      <c r="I24" s="148">
        <f t="shared" si="1"/>
        <v>166</v>
      </c>
      <c r="J24" s="148">
        <f t="shared" si="1"/>
        <v>436</v>
      </c>
      <c r="K24" s="148">
        <f>K7+K11+K15+K17+K19+K21</f>
        <v>4136</v>
      </c>
      <c r="L24" s="129"/>
    </row>
    <row r="25" spans="1:13" ht="12.75">
      <c r="A25" s="156" t="s">
        <v>46</v>
      </c>
      <c r="B25" s="149">
        <f>B8+B12+B15+B17+B19+B22</f>
        <v>305</v>
      </c>
      <c r="C25" s="149">
        <f aca="true" t="shared" si="2" ref="C25:J25">C8+C12+C15+C17+C19+C22</f>
        <v>715</v>
      </c>
      <c r="D25" s="149">
        <f t="shared" si="2"/>
        <v>406</v>
      </c>
      <c r="E25" s="149">
        <f t="shared" si="2"/>
        <v>499</v>
      </c>
      <c r="F25" s="149">
        <f t="shared" si="2"/>
        <v>223</v>
      </c>
      <c r="G25" s="149">
        <f t="shared" si="2"/>
        <v>408</v>
      </c>
      <c r="H25" s="149">
        <f t="shared" si="2"/>
        <v>364</v>
      </c>
      <c r="I25" s="149">
        <f t="shared" si="2"/>
        <v>130</v>
      </c>
      <c r="J25" s="149">
        <f t="shared" si="2"/>
        <v>339</v>
      </c>
      <c r="K25" s="149">
        <f>K8+K12+K15+K17+K19+K22</f>
        <v>3389</v>
      </c>
      <c r="L25" s="129"/>
      <c r="M25" s="56"/>
    </row>
    <row r="26" spans="1:12" ht="13.5" thickBot="1">
      <c r="A26" s="157" t="s">
        <v>47</v>
      </c>
      <c r="B26" s="153">
        <f aca="true" t="shared" si="3" ref="B26:K26">B9+B13+B23</f>
        <v>66</v>
      </c>
      <c r="C26" s="153">
        <f t="shared" si="3"/>
        <v>104</v>
      </c>
      <c r="D26" s="153">
        <f t="shared" si="3"/>
        <v>70</v>
      </c>
      <c r="E26" s="153">
        <f t="shared" si="3"/>
        <v>108</v>
      </c>
      <c r="F26" s="153">
        <f t="shared" si="3"/>
        <v>77</v>
      </c>
      <c r="G26" s="153">
        <f t="shared" si="3"/>
        <v>90</v>
      </c>
      <c r="H26" s="153">
        <f t="shared" si="3"/>
        <v>99</v>
      </c>
      <c r="I26" s="153">
        <f t="shared" si="3"/>
        <v>36</v>
      </c>
      <c r="J26" s="153">
        <f t="shared" si="3"/>
        <v>97</v>
      </c>
      <c r="K26" s="153">
        <f t="shared" si="3"/>
        <v>747</v>
      </c>
      <c r="L26" s="129"/>
    </row>
    <row r="27" spans="1:12" ht="15">
      <c r="A27" s="73" t="s">
        <v>36</v>
      </c>
      <c r="B27" s="8"/>
      <c r="C27" s="9"/>
      <c r="D27" s="9"/>
      <c r="E27" s="9"/>
      <c r="F27" s="9"/>
      <c r="G27" s="9"/>
      <c r="H27" s="9"/>
      <c r="I27" s="9"/>
      <c r="J27" s="9"/>
      <c r="K27" s="151"/>
      <c r="L27" s="129"/>
    </row>
    <row r="28" spans="1:12" ht="8.25" customHeight="1">
      <c r="A28" s="62"/>
      <c r="B28" s="8"/>
      <c r="C28" s="9"/>
      <c r="D28" s="9"/>
      <c r="E28" s="9"/>
      <c r="F28" s="9"/>
      <c r="G28" s="9"/>
      <c r="H28" s="9"/>
      <c r="I28" s="9"/>
      <c r="J28" s="9"/>
      <c r="K28" s="148"/>
      <c r="L28" s="129"/>
    </row>
    <row r="29" spans="1:12" ht="13.5" customHeight="1">
      <c r="A29" s="142" t="s">
        <v>21</v>
      </c>
      <c r="B29" s="261">
        <v>344</v>
      </c>
      <c r="C29" s="143">
        <v>15</v>
      </c>
      <c r="D29" s="69">
        <v>194</v>
      </c>
      <c r="E29" s="143"/>
      <c r="F29" s="67"/>
      <c r="G29" s="262">
        <v>60</v>
      </c>
      <c r="H29" s="263">
        <v>118</v>
      </c>
      <c r="I29" s="67"/>
      <c r="J29" s="69">
        <v>113</v>
      </c>
      <c r="K29" s="152">
        <f>SUM(B29:J29)</f>
        <v>844</v>
      </c>
      <c r="L29" s="129"/>
    </row>
    <row r="30" spans="1:12" ht="6.75" customHeight="1">
      <c r="A30" s="247"/>
      <c r="B30" s="245"/>
      <c r="C30" s="248"/>
      <c r="D30" s="246"/>
      <c r="E30" s="248"/>
      <c r="F30" s="249"/>
      <c r="G30" s="248"/>
      <c r="H30" s="246"/>
      <c r="I30" s="249"/>
      <c r="J30" s="246"/>
      <c r="K30" s="151"/>
      <c r="L30" s="129"/>
    </row>
    <row r="31" spans="1:12" ht="17.25" customHeight="1">
      <c r="A31" s="66" t="s">
        <v>76</v>
      </c>
      <c r="B31" s="68">
        <v>17</v>
      </c>
      <c r="C31" s="67"/>
      <c r="D31" s="67"/>
      <c r="E31" s="67"/>
      <c r="F31" s="67"/>
      <c r="G31" s="67"/>
      <c r="H31" s="69">
        <v>16</v>
      </c>
      <c r="I31" s="67"/>
      <c r="J31" s="69">
        <v>54</v>
      </c>
      <c r="K31" s="152">
        <f>SUM(B31:J31)</f>
        <v>87</v>
      </c>
      <c r="L31" s="129"/>
    </row>
    <row r="32" spans="1:12" ht="6.75" customHeight="1">
      <c r="A32" s="58"/>
      <c r="B32" s="10"/>
      <c r="C32" s="11"/>
      <c r="D32" s="11"/>
      <c r="E32" s="11"/>
      <c r="F32" s="11"/>
      <c r="G32" s="11"/>
      <c r="H32" s="11"/>
      <c r="I32" s="11"/>
      <c r="J32" s="11"/>
      <c r="K32" s="151"/>
      <c r="L32" s="129"/>
    </row>
    <row r="33" spans="1:12" ht="17.25" customHeight="1">
      <c r="A33" s="58" t="s">
        <v>77</v>
      </c>
      <c r="B33" s="10"/>
      <c r="C33" s="11"/>
      <c r="D33" s="11"/>
      <c r="E33" s="11"/>
      <c r="F33" s="11"/>
      <c r="G33" s="11"/>
      <c r="H33" s="11"/>
      <c r="I33" s="11"/>
      <c r="J33" s="11"/>
      <c r="K33" s="148"/>
      <c r="L33" s="129"/>
    </row>
    <row r="34" spans="1:12" ht="15" customHeight="1">
      <c r="A34" s="281" t="s">
        <v>72</v>
      </c>
      <c r="B34" s="10">
        <v>230</v>
      </c>
      <c r="C34" s="11"/>
      <c r="D34" s="11">
        <v>52</v>
      </c>
      <c r="E34" s="11">
        <v>68</v>
      </c>
      <c r="F34" s="11"/>
      <c r="G34" s="11">
        <v>26</v>
      </c>
      <c r="H34" s="11">
        <v>4</v>
      </c>
      <c r="I34" s="11">
        <v>42</v>
      </c>
      <c r="J34" s="11">
        <v>98</v>
      </c>
      <c r="K34" s="148">
        <f>SUM(B34:J34)</f>
        <v>520</v>
      </c>
      <c r="L34" s="129"/>
    </row>
    <row r="35" spans="1:12" ht="15" customHeight="1">
      <c r="A35" s="282" t="s">
        <v>73</v>
      </c>
      <c r="B35" s="68"/>
      <c r="C35" s="69"/>
      <c r="D35" s="69"/>
      <c r="E35" s="69"/>
      <c r="F35" s="69"/>
      <c r="G35" s="69"/>
      <c r="H35" s="69"/>
      <c r="I35" s="69"/>
      <c r="J35" s="69">
        <v>33</v>
      </c>
      <c r="K35" s="152">
        <f>SUM(B35:J35)</f>
        <v>33</v>
      </c>
      <c r="L35" s="129"/>
    </row>
    <row r="36" spans="1:12" ht="6.75" customHeight="1">
      <c r="A36" s="244"/>
      <c r="B36" s="245"/>
      <c r="C36" s="246"/>
      <c r="D36" s="246"/>
      <c r="E36" s="246"/>
      <c r="F36" s="246"/>
      <c r="G36" s="246"/>
      <c r="H36" s="246"/>
      <c r="I36" s="246"/>
      <c r="J36" s="246"/>
      <c r="K36" s="151"/>
      <c r="L36" s="129"/>
    </row>
    <row r="37" spans="1:12" ht="17.25" customHeight="1">
      <c r="A37" s="66" t="s">
        <v>60</v>
      </c>
      <c r="B37" s="68">
        <v>48</v>
      </c>
      <c r="C37" s="67"/>
      <c r="D37" s="67"/>
      <c r="E37" s="67"/>
      <c r="F37" s="67"/>
      <c r="G37" s="67"/>
      <c r="H37" s="69">
        <v>34</v>
      </c>
      <c r="I37" s="67"/>
      <c r="J37" s="69">
        <v>32</v>
      </c>
      <c r="K37" s="152">
        <f>SUM(B37:J37)</f>
        <v>114</v>
      </c>
      <c r="L37" s="327" t="s">
        <v>45</v>
      </c>
    </row>
    <row r="38" spans="1:13" ht="17.25" customHeight="1" thickBot="1">
      <c r="A38" s="158" t="s">
        <v>52</v>
      </c>
      <c r="B38" s="154">
        <f>SUM(B29:B37)</f>
        <v>639</v>
      </c>
      <c r="C38" s="154">
        <f aca="true" t="shared" si="4" ref="C38:J38">SUM(C29:C37)</f>
        <v>15</v>
      </c>
      <c r="D38" s="154">
        <f t="shared" si="4"/>
        <v>246</v>
      </c>
      <c r="E38" s="154">
        <f t="shared" si="4"/>
        <v>68</v>
      </c>
      <c r="F38" s="154">
        <f t="shared" si="4"/>
        <v>0</v>
      </c>
      <c r="G38" s="154">
        <f t="shared" si="4"/>
        <v>86</v>
      </c>
      <c r="H38" s="154">
        <f t="shared" si="4"/>
        <v>172</v>
      </c>
      <c r="I38" s="154">
        <f t="shared" si="4"/>
        <v>42</v>
      </c>
      <c r="J38" s="154">
        <f t="shared" si="4"/>
        <v>330</v>
      </c>
      <c r="K38" s="154">
        <f>K29+K31+K34+K35+K37</f>
        <v>1598</v>
      </c>
      <c r="L38" s="327"/>
      <c r="M38" s="283"/>
    </row>
    <row r="39" spans="1:12" ht="10.5" customHeight="1" thickBot="1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4"/>
      <c r="L39" s="327"/>
    </row>
    <row r="40" spans="1:12" ht="25.5" customHeight="1" thickBot="1">
      <c r="A40" s="250" t="s">
        <v>78</v>
      </c>
      <c r="B40" s="251">
        <f>B24+B38</f>
        <v>1010</v>
      </c>
      <c r="C40" s="251">
        <f aca="true" t="shared" si="5" ref="C40:K40">C24+C38</f>
        <v>834</v>
      </c>
      <c r="D40" s="251">
        <f t="shared" si="5"/>
        <v>722</v>
      </c>
      <c r="E40" s="251">
        <f t="shared" si="5"/>
        <v>675</v>
      </c>
      <c r="F40" s="251">
        <f t="shared" si="5"/>
        <v>300</v>
      </c>
      <c r="G40" s="251">
        <f t="shared" si="5"/>
        <v>584</v>
      </c>
      <c r="H40" s="251">
        <f t="shared" si="5"/>
        <v>635</v>
      </c>
      <c r="I40" s="251">
        <f t="shared" si="5"/>
        <v>208</v>
      </c>
      <c r="J40" s="251">
        <f t="shared" si="5"/>
        <v>766</v>
      </c>
      <c r="K40" s="251">
        <f t="shared" si="5"/>
        <v>5734</v>
      </c>
      <c r="L40" s="327"/>
    </row>
    <row r="41" spans="2:10" ht="12.7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2.7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2.7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2.75">
      <c r="B44" s="12"/>
      <c r="C44" s="12"/>
      <c r="E44" s="12"/>
      <c r="F44" s="12"/>
      <c r="G44" s="12"/>
      <c r="H44" s="12"/>
      <c r="I44" s="12"/>
      <c r="J44" s="12"/>
    </row>
  </sheetData>
  <mergeCells count="1">
    <mergeCell ref="L37:L40"/>
  </mergeCells>
  <printOptions/>
  <pageMargins left="0.3937007874015748" right="0" top="0.5905511811023623" bottom="0.3937007874015748" header="0.3149606299212598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="75" zoomScaleNormal="75" workbookViewId="0" topLeftCell="A9">
      <selection activeCell="L19" sqref="L19"/>
    </sheetView>
  </sheetViews>
  <sheetFormatPr defaultColWidth="11.421875" defaultRowHeight="12.75"/>
  <cols>
    <col min="1" max="1" width="19.421875" style="0" customWidth="1"/>
    <col min="2" max="17" width="7.7109375" style="0" customWidth="1"/>
    <col min="18" max="18" width="6.7109375" style="0" customWidth="1"/>
    <col min="19" max="19" width="8.7109375" style="0" customWidth="1"/>
    <col min="20" max="20" width="7.7109375" style="0" customWidth="1"/>
  </cols>
  <sheetData>
    <row r="1" spans="1:16" ht="12.75">
      <c r="A1" s="14"/>
      <c r="P1" s="81"/>
    </row>
    <row r="2" spans="1:16" ht="12.75">
      <c r="A2" s="14"/>
      <c r="P2" s="81"/>
    </row>
    <row r="3" spans="1:16" ht="12.75">
      <c r="A3" s="14"/>
      <c r="P3" s="81"/>
    </row>
    <row r="4" spans="1:16" ht="12.75">
      <c r="A4" s="14"/>
      <c r="P4" s="81"/>
    </row>
    <row r="5" spans="1:20" ht="19.5">
      <c r="A5" s="13" t="s">
        <v>57</v>
      </c>
      <c r="F5" s="1"/>
      <c r="M5" s="3"/>
      <c r="N5" s="3"/>
      <c r="O5" s="48"/>
      <c r="P5" s="81"/>
      <c r="S5" s="3"/>
      <c r="T5" s="4"/>
    </row>
    <row r="6" ht="24.75" customHeight="1" thickBot="1">
      <c r="A6" s="14"/>
    </row>
    <row r="7" spans="1:19" ht="19.5" customHeight="1">
      <c r="A7" s="82"/>
      <c r="B7" s="332" t="s">
        <v>55</v>
      </c>
      <c r="C7" s="333"/>
      <c r="D7" s="333"/>
      <c r="E7" s="333"/>
      <c r="F7" s="334"/>
      <c r="G7" s="338" t="s">
        <v>39</v>
      </c>
      <c r="H7" s="339"/>
      <c r="I7" s="339"/>
      <c r="J7" s="339"/>
      <c r="K7" s="340"/>
      <c r="L7" s="332" t="s">
        <v>54</v>
      </c>
      <c r="M7" s="333"/>
      <c r="N7" s="333"/>
      <c r="O7" s="333"/>
      <c r="P7" s="334"/>
      <c r="Q7" s="14"/>
      <c r="R7" s="14"/>
      <c r="S7" s="14"/>
    </row>
    <row r="8" spans="1:19" ht="19.5" customHeight="1">
      <c r="A8" s="83" t="s">
        <v>0</v>
      </c>
      <c r="B8" s="335"/>
      <c r="C8" s="336"/>
      <c r="D8" s="336"/>
      <c r="E8" s="336"/>
      <c r="F8" s="337"/>
      <c r="G8" s="335"/>
      <c r="H8" s="336"/>
      <c r="I8" s="336"/>
      <c r="J8" s="336"/>
      <c r="K8" s="337"/>
      <c r="L8" s="335"/>
      <c r="M8" s="336"/>
      <c r="N8" s="336"/>
      <c r="O8" s="336"/>
      <c r="P8" s="337"/>
      <c r="Q8" s="14"/>
      <c r="R8" s="14"/>
      <c r="S8" s="14"/>
    </row>
    <row r="9" spans="1:19" ht="18" customHeight="1">
      <c r="A9" s="83" t="s">
        <v>1</v>
      </c>
      <c r="B9" s="90"/>
      <c r="C9" s="84"/>
      <c r="D9" s="91"/>
      <c r="E9" s="85"/>
      <c r="F9" s="92"/>
      <c r="G9" s="90"/>
      <c r="H9" s="84"/>
      <c r="I9" s="84"/>
      <c r="J9" s="93"/>
      <c r="K9" s="84"/>
      <c r="L9" s="90"/>
      <c r="M9" s="84"/>
      <c r="N9" s="91"/>
      <c r="O9" s="85"/>
      <c r="P9" s="92"/>
      <c r="Q9" s="14"/>
      <c r="R9" s="14"/>
      <c r="S9" s="14"/>
    </row>
    <row r="10" spans="1:19" ht="12.75">
      <c r="A10" s="86"/>
      <c r="B10" s="343" t="s">
        <v>21</v>
      </c>
      <c r="C10" s="94" t="s">
        <v>37</v>
      </c>
      <c r="D10" s="94" t="s">
        <v>40</v>
      </c>
      <c r="E10" s="341" t="s">
        <v>19</v>
      </c>
      <c r="F10" s="328" t="s">
        <v>5</v>
      </c>
      <c r="G10" s="343" t="s">
        <v>21</v>
      </c>
      <c r="H10" s="94" t="s">
        <v>37</v>
      </c>
      <c r="I10" s="94" t="s">
        <v>40</v>
      </c>
      <c r="J10" s="341" t="s">
        <v>19</v>
      </c>
      <c r="K10" s="328" t="s">
        <v>5</v>
      </c>
      <c r="L10" s="343" t="s">
        <v>21</v>
      </c>
      <c r="M10" s="94" t="s">
        <v>37</v>
      </c>
      <c r="N10" s="94" t="s">
        <v>40</v>
      </c>
      <c r="O10" s="341" t="s">
        <v>19</v>
      </c>
      <c r="P10" s="328" t="s">
        <v>5</v>
      </c>
      <c r="Q10" s="14"/>
      <c r="R10" s="14"/>
      <c r="S10" s="14"/>
    </row>
    <row r="11" spans="1:19" ht="13.5" thickBot="1">
      <c r="A11" s="88"/>
      <c r="B11" s="344"/>
      <c r="C11" s="95" t="s">
        <v>38</v>
      </c>
      <c r="D11" s="95" t="s">
        <v>38</v>
      </c>
      <c r="E11" s="342"/>
      <c r="F11" s="329"/>
      <c r="G11" s="344"/>
      <c r="H11" s="95" t="s">
        <v>38</v>
      </c>
      <c r="I11" s="95" t="s">
        <v>38</v>
      </c>
      <c r="J11" s="342"/>
      <c r="K11" s="329"/>
      <c r="L11" s="344"/>
      <c r="M11" s="95" t="s">
        <v>38</v>
      </c>
      <c r="N11" s="95" t="s">
        <v>38</v>
      </c>
      <c r="O11" s="342"/>
      <c r="P11" s="329"/>
      <c r="Q11" s="14"/>
      <c r="R11" s="14"/>
      <c r="S11" s="14"/>
    </row>
    <row r="12" spans="1:19" ht="21.75" customHeight="1">
      <c r="A12" s="44" t="s">
        <v>6</v>
      </c>
      <c r="B12" s="96">
        <v>232</v>
      </c>
      <c r="C12" s="21">
        <v>17</v>
      </c>
      <c r="D12" s="18">
        <v>278</v>
      </c>
      <c r="E12" s="97">
        <v>101</v>
      </c>
      <c r="F12" s="105">
        <f aca="true" t="shared" si="0" ref="F12:F21">SUM(B12:E12)</f>
        <v>628</v>
      </c>
      <c r="G12" s="98">
        <f aca="true" t="shared" si="1" ref="G12:G21">L12-B12</f>
        <v>88</v>
      </c>
      <c r="H12" s="99">
        <f aca="true" t="shared" si="2" ref="H12:H21">M12-C12</f>
        <v>0</v>
      </c>
      <c r="I12" s="18">
        <f aca="true" t="shared" si="3" ref="I12:I21">N12-D12</f>
        <v>0</v>
      </c>
      <c r="J12" s="100">
        <f aca="true" t="shared" si="4" ref="J12:J21">O12-E12</f>
        <v>-12</v>
      </c>
      <c r="K12" s="107">
        <f aca="true" t="shared" si="5" ref="K12:K21">P12-F12</f>
        <v>76</v>
      </c>
      <c r="L12" s="96">
        <v>320</v>
      </c>
      <c r="M12" s="21">
        <v>17</v>
      </c>
      <c r="N12" s="18">
        <v>278</v>
      </c>
      <c r="O12" s="97">
        <v>89</v>
      </c>
      <c r="P12" s="105">
        <f aca="true" t="shared" si="6" ref="P12:P21">SUM(L12:O12)</f>
        <v>704</v>
      </c>
      <c r="Q12" s="14"/>
      <c r="R12" s="14"/>
      <c r="S12" s="14"/>
    </row>
    <row r="13" spans="1:19" ht="21.75" customHeight="1">
      <c r="A13" s="28" t="s">
        <v>7</v>
      </c>
      <c r="B13" s="101">
        <v>15</v>
      </c>
      <c r="C13" s="18">
        <v>0</v>
      </c>
      <c r="D13" s="18">
        <v>0</v>
      </c>
      <c r="E13" s="97">
        <v>0</v>
      </c>
      <c r="F13" s="105">
        <f t="shared" si="0"/>
        <v>15</v>
      </c>
      <c r="G13" s="98">
        <f t="shared" si="1"/>
        <v>0</v>
      </c>
      <c r="H13" s="99">
        <f t="shared" si="2"/>
        <v>0</v>
      </c>
      <c r="I13" s="18">
        <f t="shared" si="3"/>
        <v>0</v>
      </c>
      <c r="J13" s="102">
        <f t="shared" si="4"/>
        <v>0</v>
      </c>
      <c r="K13" s="107">
        <f t="shared" si="5"/>
        <v>0</v>
      </c>
      <c r="L13" s="101">
        <v>15</v>
      </c>
      <c r="M13" s="18">
        <v>0</v>
      </c>
      <c r="N13" s="18">
        <v>0</v>
      </c>
      <c r="O13" s="97">
        <v>0</v>
      </c>
      <c r="P13" s="105">
        <f t="shared" si="6"/>
        <v>15</v>
      </c>
      <c r="Q13" s="14"/>
      <c r="R13" s="14"/>
      <c r="S13" s="14"/>
    </row>
    <row r="14" spans="1:19" ht="21.75" customHeight="1">
      <c r="A14" s="28" t="s">
        <v>8</v>
      </c>
      <c r="B14" s="101">
        <v>174</v>
      </c>
      <c r="C14" s="18">
        <v>0</v>
      </c>
      <c r="D14" s="18">
        <v>55</v>
      </c>
      <c r="E14" s="97">
        <v>0</v>
      </c>
      <c r="F14" s="105">
        <f t="shared" si="0"/>
        <v>229</v>
      </c>
      <c r="G14" s="98">
        <f t="shared" si="1"/>
        <v>0</v>
      </c>
      <c r="H14" s="99">
        <f t="shared" si="2"/>
        <v>0</v>
      </c>
      <c r="I14" s="18">
        <f t="shared" si="3"/>
        <v>0</v>
      </c>
      <c r="J14" s="102">
        <f t="shared" si="4"/>
        <v>0</v>
      </c>
      <c r="K14" s="107">
        <f t="shared" si="5"/>
        <v>0</v>
      </c>
      <c r="L14" s="101">
        <v>174</v>
      </c>
      <c r="M14" s="18">
        <v>0</v>
      </c>
      <c r="N14" s="18">
        <v>55</v>
      </c>
      <c r="O14" s="97">
        <v>0</v>
      </c>
      <c r="P14" s="105">
        <f t="shared" si="6"/>
        <v>229</v>
      </c>
      <c r="Q14" s="14"/>
      <c r="R14" s="14"/>
      <c r="S14" s="14"/>
    </row>
    <row r="15" spans="1:19" ht="21.75" customHeight="1">
      <c r="A15" s="28" t="s">
        <v>9</v>
      </c>
      <c r="B15" s="101">
        <v>18</v>
      </c>
      <c r="C15" s="18">
        <v>0</v>
      </c>
      <c r="D15" s="18">
        <v>73</v>
      </c>
      <c r="E15" s="97">
        <v>0</v>
      </c>
      <c r="F15" s="105">
        <f t="shared" si="0"/>
        <v>91</v>
      </c>
      <c r="G15" s="98">
        <f t="shared" si="1"/>
        <v>0</v>
      </c>
      <c r="H15" s="99">
        <f t="shared" si="2"/>
        <v>0</v>
      </c>
      <c r="I15" s="18">
        <f t="shared" si="3"/>
        <v>0</v>
      </c>
      <c r="J15" s="102">
        <f t="shared" si="4"/>
        <v>0</v>
      </c>
      <c r="K15" s="107">
        <f t="shared" si="5"/>
        <v>0</v>
      </c>
      <c r="L15" s="101">
        <v>18</v>
      </c>
      <c r="M15" s="18">
        <v>0</v>
      </c>
      <c r="N15" s="18">
        <v>73</v>
      </c>
      <c r="O15" s="97">
        <v>0</v>
      </c>
      <c r="P15" s="105">
        <f t="shared" si="6"/>
        <v>91</v>
      </c>
      <c r="Q15" s="14"/>
      <c r="R15" s="14"/>
      <c r="S15" s="14"/>
    </row>
    <row r="16" spans="1:19" ht="21.75" customHeight="1">
      <c r="A16" s="28" t="s">
        <v>10</v>
      </c>
      <c r="B16" s="101">
        <v>0</v>
      </c>
      <c r="C16" s="18">
        <v>0</v>
      </c>
      <c r="D16" s="18">
        <v>0</v>
      </c>
      <c r="E16" s="97">
        <v>0</v>
      </c>
      <c r="F16" s="105">
        <f t="shared" si="0"/>
        <v>0</v>
      </c>
      <c r="G16" s="98">
        <f t="shared" si="1"/>
        <v>0</v>
      </c>
      <c r="H16" s="99">
        <f t="shared" si="2"/>
        <v>0</v>
      </c>
      <c r="I16" s="18">
        <f t="shared" si="3"/>
        <v>0</v>
      </c>
      <c r="J16" s="102">
        <f t="shared" si="4"/>
        <v>0</v>
      </c>
      <c r="K16" s="107">
        <f t="shared" si="5"/>
        <v>0</v>
      </c>
      <c r="L16" s="101">
        <v>0</v>
      </c>
      <c r="M16" s="18">
        <v>0</v>
      </c>
      <c r="N16" s="18">
        <v>0</v>
      </c>
      <c r="O16" s="97">
        <v>0</v>
      </c>
      <c r="P16" s="105">
        <f t="shared" si="6"/>
        <v>0</v>
      </c>
      <c r="Q16" s="14"/>
      <c r="R16" s="14"/>
      <c r="S16" s="14"/>
    </row>
    <row r="17" spans="1:19" ht="21.75" customHeight="1">
      <c r="A17" s="28" t="s">
        <v>11</v>
      </c>
      <c r="B17" s="101">
        <v>0</v>
      </c>
      <c r="C17" s="18">
        <v>0</v>
      </c>
      <c r="D17" s="18">
        <v>26</v>
      </c>
      <c r="E17" s="97">
        <v>0</v>
      </c>
      <c r="F17" s="105">
        <f t="shared" si="0"/>
        <v>26</v>
      </c>
      <c r="G17" s="98">
        <f t="shared" si="1"/>
        <v>0</v>
      </c>
      <c r="H17" s="99">
        <f t="shared" si="2"/>
        <v>0</v>
      </c>
      <c r="I17" s="18">
        <f t="shared" si="3"/>
        <v>0</v>
      </c>
      <c r="J17" s="102">
        <f t="shared" si="4"/>
        <v>0</v>
      </c>
      <c r="K17" s="107">
        <f t="shared" si="5"/>
        <v>0</v>
      </c>
      <c r="L17" s="101">
        <v>0</v>
      </c>
      <c r="M17" s="18">
        <v>0</v>
      </c>
      <c r="N17" s="18">
        <v>26</v>
      </c>
      <c r="O17" s="97">
        <v>0</v>
      </c>
      <c r="P17" s="105">
        <f t="shared" si="6"/>
        <v>26</v>
      </c>
      <c r="Q17" s="14"/>
      <c r="R17" s="14"/>
      <c r="S17" s="14"/>
    </row>
    <row r="18" spans="1:19" ht="21.75" customHeight="1">
      <c r="A18" s="28" t="s">
        <v>12</v>
      </c>
      <c r="B18" s="101">
        <v>118</v>
      </c>
      <c r="C18" s="18">
        <v>16</v>
      </c>
      <c r="D18" s="18">
        <v>20</v>
      </c>
      <c r="E18" s="97">
        <v>32</v>
      </c>
      <c r="F18" s="105">
        <f t="shared" si="0"/>
        <v>186</v>
      </c>
      <c r="G18" s="98">
        <f t="shared" si="1"/>
        <v>0</v>
      </c>
      <c r="H18" s="99">
        <f t="shared" si="2"/>
        <v>0</v>
      </c>
      <c r="I18" s="18">
        <f t="shared" si="3"/>
        <v>-14</v>
      </c>
      <c r="J18" s="102">
        <f t="shared" si="4"/>
        <v>0</v>
      </c>
      <c r="K18" s="107">
        <f t="shared" si="5"/>
        <v>-14</v>
      </c>
      <c r="L18" s="101">
        <v>118</v>
      </c>
      <c r="M18" s="18">
        <v>16</v>
      </c>
      <c r="N18" s="18">
        <v>6</v>
      </c>
      <c r="O18" s="97">
        <v>32</v>
      </c>
      <c r="P18" s="105">
        <f t="shared" si="6"/>
        <v>172</v>
      </c>
      <c r="Q18" s="14"/>
      <c r="R18" s="14"/>
      <c r="S18" s="14"/>
    </row>
    <row r="19" spans="1:19" ht="21.75" customHeight="1">
      <c r="A19" s="28" t="s">
        <v>41</v>
      </c>
      <c r="B19" s="101">
        <v>0</v>
      </c>
      <c r="C19" s="18">
        <v>0</v>
      </c>
      <c r="D19" s="18">
        <v>48</v>
      </c>
      <c r="E19" s="97">
        <v>0</v>
      </c>
      <c r="F19" s="105">
        <f t="shared" si="0"/>
        <v>48</v>
      </c>
      <c r="G19" s="98">
        <f t="shared" si="1"/>
        <v>0</v>
      </c>
      <c r="H19" s="99">
        <f t="shared" si="2"/>
        <v>0</v>
      </c>
      <c r="I19" s="18">
        <f t="shared" si="3"/>
        <v>0</v>
      </c>
      <c r="J19" s="102">
        <f t="shared" si="4"/>
        <v>0</v>
      </c>
      <c r="K19" s="107">
        <f t="shared" si="5"/>
        <v>0</v>
      </c>
      <c r="L19" s="101">
        <v>0</v>
      </c>
      <c r="M19" s="18">
        <v>0</v>
      </c>
      <c r="N19" s="18">
        <v>48</v>
      </c>
      <c r="O19" s="97">
        <v>0</v>
      </c>
      <c r="P19" s="105">
        <f t="shared" si="6"/>
        <v>48</v>
      </c>
      <c r="Q19" s="14"/>
      <c r="R19" s="14"/>
      <c r="S19" s="14"/>
    </row>
    <row r="20" spans="1:19" ht="21.75" customHeight="1" thickBot="1">
      <c r="A20" s="45" t="s">
        <v>13</v>
      </c>
      <c r="B20" s="103">
        <v>113</v>
      </c>
      <c r="C20" s="18">
        <v>24</v>
      </c>
      <c r="D20" s="18">
        <v>142</v>
      </c>
      <c r="E20" s="97">
        <v>32</v>
      </c>
      <c r="F20" s="105">
        <f t="shared" si="0"/>
        <v>311</v>
      </c>
      <c r="G20" s="98">
        <f t="shared" si="1"/>
        <v>0</v>
      </c>
      <c r="H20" s="99">
        <f t="shared" si="2"/>
        <v>0</v>
      </c>
      <c r="I20" s="18">
        <f t="shared" si="3"/>
        <v>0</v>
      </c>
      <c r="J20" s="102">
        <f t="shared" si="4"/>
        <v>0</v>
      </c>
      <c r="K20" s="87">
        <f t="shared" si="5"/>
        <v>0</v>
      </c>
      <c r="L20" s="103">
        <v>113</v>
      </c>
      <c r="M20" s="18">
        <v>24</v>
      </c>
      <c r="N20" s="18">
        <v>142</v>
      </c>
      <c r="O20" s="97">
        <v>32</v>
      </c>
      <c r="P20" s="105">
        <f t="shared" si="6"/>
        <v>311</v>
      </c>
      <c r="Q20" s="14"/>
      <c r="R20" s="14"/>
      <c r="S20" s="14"/>
    </row>
    <row r="21" spans="1:19" ht="24.75" customHeight="1" thickBot="1">
      <c r="A21" s="110" t="s">
        <v>16</v>
      </c>
      <c r="B21" s="108">
        <f>SUM(B12:B20)</f>
        <v>670</v>
      </c>
      <c r="C21" s="89">
        <f>SUM(C12:C20)</f>
        <v>57</v>
      </c>
      <c r="D21" s="89">
        <f>SUM(D12:D20)</f>
        <v>642</v>
      </c>
      <c r="E21" s="89">
        <f>SUM(E12:E20)</f>
        <v>165</v>
      </c>
      <c r="F21" s="111">
        <f t="shared" si="0"/>
        <v>1534</v>
      </c>
      <c r="G21" s="108">
        <f t="shared" si="1"/>
        <v>88</v>
      </c>
      <c r="H21" s="89">
        <f t="shared" si="2"/>
        <v>0</v>
      </c>
      <c r="I21" s="89">
        <f t="shared" si="3"/>
        <v>-14</v>
      </c>
      <c r="J21" s="109">
        <f t="shared" si="4"/>
        <v>-12</v>
      </c>
      <c r="K21" s="106">
        <f t="shared" si="5"/>
        <v>62</v>
      </c>
      <c r="L21" s="108">
        <f>SUM(L12:L20)</f>
        <v>758</v>
      </c>
      <c r="M21" s="89">
        <f>SUM(M12:M20)</f>
        <v>57</v>
      </c>
      <c r="N21" s="89">
        <f>SUM(N12:N20)</f>
        <v>628</v>
      </c>
      <c r="O21" s="89">
        <f>SUM(O12:O20)</f>
        <v>153</v>
      </c>
      <c r="P21" s="111">
        <f t="shared" si="6"/>
        <v>1596</v>
      </c>
      <c r="Q21" s="14"/>
      <c r="R21" s="14"/>
      <c r="S21" s="14"/>
    </row>
    <row r="22" spans="1:19" ht="21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24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30" t="s">
        <v>44</v>
      </c>
      <c r="Q26" s="14"/>
      <c r="R26" s="14"/>
      <c r="S26" s="14"/>
    </row>
    <row r="27" spans="1:19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04"/>
      <c r="O27" s="14"/>
      <c r="P27" s="330"/>
      <c r="Q27" s="14"/>
      <c r="R27" s="14"/>
      <c r="S27" s="14"/>
    </row>
    <row r="28" spans="1:19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30"/>
      <c r="Q28" s="14"/>
      <c r="R28" s="14"/>
      <c r="S28" s="14"/>
    </row>
    <row r="29" spans="1:19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30"/>
      <c r="Q29" s="14"/>
      <c r="R29" s="14"/>
      <c r="S29" s="14"/>
    </row>
    <row r="30" spans="1:19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31"/>
      <c r="Q30" s="14"/>
      <c r="R30" s="14"/>
      <c r="S30" s="14"/>
    </row>
    <row r="31" spans="1:19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</sheetData>
  <sheetProtection password="C7A0"/>
  <mergeCells count="13">
    <mergeCell ref="B7:F8"/>
    <mergeCell ref="G7:K8"/>
    <mergeCell ref="L7:P8"/>
    <mergeCell ref="O10:O11"/>
    <mergeCell ref="L10:L11"/>
    <mergeCell ref="J10:J11"/>
    <mergeCell ref="G10:G11"/>
    <mergeCell ref="E10:E11"/>
    <mergeCell ref="B10:B11"/>
    <mergeCell ref="F10:F11"/>
    <mergeCell ref="K10:K11"/>
    <mergeCell ref="P10:P11"/>
    <mergeCell ref="P26:P30"/>
  </mergeCells>
  <printOptions horizontalCentered="1"/>
  <pageMargins left="0.5905511811023623" right="0.5905511811023623" top="0.3937007874015748" bottom="0.1968503937007874" header="0.11811023622047245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b98rpxls.</dc:title>
  <dc:subject/>
  <dc:creator>LVR</dc:creator>
  <cp:keywords/>
  <dc:description/>
  <cp:lastModifiedBy>InfoKom</cp:lastModifiedBy>
  <cp:lastPrinted>2008-10-10T05:38:26Z</cp:lastPrinted>
  <dcterms:created xsi:type="dcterms:W3CDTF">2000-09-28T14:00:36Z</dcterms:created>
  <dcterms:modified xsi:type="dcterms:W3CDTF">2008-12-04T13:56:46Z</dcterms:modified>
  <cp:category/>
  <cp:version/>
  <cp:contentType/>
  <cp:contentStatus/>
</cp:coreProperties>
</file>